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06\acc\common\Сайчук Д.С\Приказы, доверенности, документация, письма\Положения, инструкции, приказы, регламенты и заявки\Тарификация\"/>
    </mc:Choice>
  </mc:AlternateContent>
  <bookViews>
    <workbookView xWindow="0" yWindow="0" windowWidth="28800" windowHeight="12075" tabRatio="834" firstSheet="1" activeTab="1"/>
  </bookViews>
  <sheets>
    <sheet name="доп тариф список 1.1" sheetId="6" state="hidden" r:id="rId1"/>
    <sheet name="тариф список ПРИЛ. А" sheetId="7" r:id="rId2"/>
    <sheet name="тариф список ПРИЛ. Б" sheetId="8" r:id="rId3"/>
    <sheet name="тариф список ПРИЛ. В" sheetId="11" r:id="rId4"/>
    <sheet name="доп.тариф список ПРИЛ. Г" sheetId="12" r:id="rId5"/>
    <sheet name="доп.тариф список ПРИЛ. Д" sheetId="13" r:id="rId6"/>
    <sheet name="доп.тариф список ПРИЛ. Е" sheetId="14" r:id="rId7"/>
  </sheets>
  <definedNames>
    <definedName name="Excel_BuiltIn__FilterDatabase_11_1">#REF!</definedName>
    <definedName name="Excel_BuiltIn__FilterDatabase_12_1">#REF!</definedName>
    <definedName name="Excel_BuiltIn_Print_Area_15_1" localSheetId="0">#REF!</definedName>
    <definedName name="Excel_BuiltIn_Print_Area_15_1" localSheetId="4">#REF!</definedName>
    <definedName name="Excel_BuiltIn_Print_Area_15_1" localSheetId="5">#REF!</definedName>
    <definedName name="Excel_BuiltIn_Print_Area_15_1" localSheetId="6">#REF!</definedName>
    <definedName name="Excel_BuiltIn_Print_Area_15_1" localSheetId="1">#REF!</definedName>
    <definedName name="Excel_BuiltIn_Print_Area_15_1" localSheetId="2">#REF!</definedName>
    <definedName name="Excel_BuiltIn_Print_Area_15_1" localSheetId="3">#REF!</definedName>
    <definedName name="Excel_BuiltIn_Print_Area_15_1">#REF!</definedName>
    <definedName name="Excel_BuiltIn_Print_Area_3_1">#REF!</definedName>
    <definedName name="Excel_BuiltIn_Print_Area_3_1_1">#REF!</definedName>
    <definedName name="Excel_BuiltIn_Print_Area_4_1" localSheetId="0">'доп тариф список 1.1'!$A$1:$X$50</definedName>
    <definedName name="Excel_BuiltIn_Print_Area_4_1" localSheetId="4">'доп.тариф список ПРИЛ. Г'!$A$6:$Y$30</definedName>
    <definedName name="Excel_BuiltIn_Print_Area_4_1" localSheetId="5">'доп.тариф список ПРИЛ. Д'!$A$6:$U$30</definedName>
    <definedName name="Excel_BuiltIn_Print_Area_4_1" localSheetId="6">'доп.тариф список ПРИЛ. Е'!$A$6:$W$30</definedName>
    <definedName name="Excel_BuiltIn_Print_Area_4_1" localSheetId="1">'тариф список ПРИЛ. А'!$A$6:$V$30</definedName>
    <definedName name="Excel_BuiltIn_Print_Area_4_1" localSheetId="2">'тариф список ПРИЛ. Б'!$A$6:$U$30</definedName>
    <definedName name="Excel_BuiltIn_Print_Area_4_1" localSheetId="3">'тариф список ПРИЛ. В'!$A$6:$W$30</definedName>
    <definedName name="Excel_BuiltIn_Print_Area_4_1">#REF!</definedName>
    <definedName name="_xlnm.Print_Area" localSheetId="0">'доп тариф список 1.1'!$A$1:$X$50</definedName>
    <definedName name="_xlnm.Print_Area" localSheetId="4">'доп.тариф список ПРИЛ. Г'!$A$6:$Y$30</definedName>
    <definedName name="_xlnm.Print_Area" localSheetId="5">'доп.тариф список ПРИЛ. Д'!$A$6:$U$30</definedName>
    <definedName name="_xlnm.Print_Area" localSheetId="6">'доп.тариф список ПРИЛ. Е'!$A$6:$W$30</definedName>
    <definedName name="_xlnm.Print_Area" localSheetId="1">'тариф список ПРИЛ. А'!$A$6:$V$30</definedName>
    <definedName name="_xlnm.Print_Area" localSheetId="2">'тариф список ПРИЛ. Б'!$A$6:$U$30</definedName>
    <definedName name="_xlnm.Print_Area" localSheetId="3">'тариф список ПРИЛ. В'!$A$6:$W$30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7" l="1"/>
  <c r="W21" i="12"/>
  <c r="U21" i="11"/>
  <c r="S23" i="11"/>
  <c r="U21" i="14"/>
  <c r="T23" i="14"/>
  <c r="S21" i="13"/>
  <c r="P23" i="13"/>
  <c r="R23" i="13"/>
  <c r="V23" i="12"/>
  <c r="S23" i="7"/>
  <c r="R23" i="8"/>
  <c r="T23" i="11"/>
  <c r="S21" i="8"/>
  <c r="T21" i="7"/>
  <c r="F21" i="11" l="1"/>
  <c r="L21" i="11" s="1"/>
  <c r="F21" i="7"/>
  <c r="P21" i="7" l="1"/>
  <c r="S21" i="14" l="1"/>
  <c r="H21" i="13"/>
  <c r="F21" i="13"/>
  <c r="K21" i="12"/>
  <c r="L21" i="12" s="1"/>
  <c r="S21" i="11"/>
  <c r="Q21" i="8"/>
  <c r="N21" i="8"/>
  <c r="F21" i="8"/>
  <c r="O21" i="8" s="1"/>
  <c r="I21" i="7"/>
  <c r="J21" i="7" s="1"/>
  <c r="G21" i="7"/>
  <c r="T21" i="13" l="1"/>
  <c r="U21" i="13" s="1"/>
  <c r="F21" i="12"/>
  <c r="H21" i="8"/>
  <c r="L21" i="8"/>
  <c r="L21" i="7"/>
  <c r="P23" i="8"/>
  <c r="T21" i="8" l="1"/>
  <c r="U21" i="8" s="1"/>
  <c r="U21" i="7"/>
  <c r="V21" i="7" s="1"/>
  <c r="G21" i="11"/>
  <c r="I21" i="11" s="1"/>
  <c r="O21" i="11" l="1"/>
  <c r="R21" i="11"/>
  <c r="R23" i="11" s="1"/>
  <c r="K21" i="11"/>
  <c r="L23" i="12"/>
  <c r="R23" i="14"/>
  <c r="Q23" i="14"/>
  <c r="P23" i="14"/>
  <c r="O23" i="14"/>
  <c r="M23" i="14"/>
  <c r="L23" i="14"/>
  <c r="F23" i="14"/>
  <c r="H23" i="14"/>
  <c r="E23" i="13"/>
  <c r="Q23" i="13"/>
  <c r="O23" i="13"/>
  <c r="N23" i="13"/>
  <c r="M23" i="13"/>
  <c r="L23" i="13"/>
  <c r="I23" i="13"/>
  <c r="J23" i="13"/>
  <c r="Q23" i="11"/>
  <c r="P23" i="11"/>
  <c r="M23" i="11"/>
  <c r="L23" i="11"/>
  <c r="I23" i="11"/>
  <c r="F23" i="11"/>
  <c r="H23" i="11"/>
  <c r="Q23" i="8"/>
  <c r="N23" i="8"/>
  <c r="M23" i="8"/>
  <c r="I23" i="8"/>
  <c r="J23" i="8"/>
  <c r="E23" i="8"/>
  <c r="M23" i="7"/>
  <c r="F23" i="7"/>
  <c r="Q23" i="7"/>
  <c r="N23" i="7"/>
  <c r="I23" i="7"/>
  <c r="H23" i="7"/>
  <c r="U23" i="12"/>
  <c r="T23" i="12"/>
  <c r="S23" i="12"/>
  <c r="Q23" i="12"/>
  <c r="H23" i="12"/>
  <c r="O23" i="11" l="1"/>
  <c r="V21" i="11"/>
  <c r="W21" i="11" s="1"/>
  <c r="K23" i="11"/>
  <c r="M23" i="12"/>
  <c r="G21" i="12"/>
  <c r="M21" i="12" s="1"/>
  <c r="U23" i="11"/>
  <c r="O21" i="12" l="1"/>
  <c r="J23" i="7"/>
  <c r="L23" i="7"/>
  <c r="O23" i="8"/>
  <c r="L23" i="8"/>
  <c r="F23" i="8"/>
  <c r="S23" i="14"/>
  <c r="G21" i="14"/>
  <c r="F23" i="13"/>
  <c r="I21" i="14" l="1"/>
  <c r="X21" i="12"/>
  <c r="Y21" i="12" s="1"/>
  <c r="H23" i="8"/>
  <c r="P23" i="7"/>
  <c r="V23" i="11"/>
  <c r="W23" i="11"/>
  <c r="H23" i="13"/>
  <c r="K21" i="14" l="1"/>
  <c r="K23" i="14" s="1"/>
  <c r="I23" i="14"/>
  <c r="T23" i="7"/>
  <c r="S23" i="8"/>
  <c r="U23" i="14"/>
  <c r="S23" i="13"/>
  <c r="V21" i="14" l="1"/>
  <c r="W21" i="14"/>
  <c r="V23" i="14"/>
  <c r="V23" i="7"/>
  <c r="U23" i="7"/>
  <c r="U23" i="8"/>
  <c r="T23" i="8"/>
  <c r="W23" i="14"/>
  <c r="T23" i="13"/>
  <c r="U23" i="13" l="1"/>
  <c r="U93" i="6" l="1"/>
  <c r="T93" i="6"/>
  <c r="Q93" i="6"/>
  <c r="P93" i="6"/>
  <c r="G93" i="6"/>
  <c r="G92" i="6"/>
  <c r="F92" i="6"/>
  <c r="K91" i="6"/>
  <c r="L91" i="6" s="1"/>
  <c r="J91" i="6"/>
  <c r="F91" i="6"/>
  <c r="J90" i="6"/>
  <c r="K90" i="6" s="1"/>
  <c r="L90" i="6" s="1"/>
  <c r="V90" i="6" s="1"/>
  <c r="F90" i="6"/>
  <c r="J89" i="6"/>
  <c r="K89" i="6" s="1"/>
  <c r="L89" i="6" s="1"/>
  <c r="V89" i="6" s="1"/>
  <c r="F89" i="6"/>
  <c r="L88" i="6"/>
  <c r="V88" i="6" s="1"/>
  <c r="K88" i="6"/>
  <c r="J88" i="6"/>
  <c r="F88" i="6"/>
  <c r="K87" i="6"/>
  <c r="L87" i="6" s="1"/>
  <c r="J87" i="6"/>
  <c r="F87" i="6"/>
  <c r="J86" i="6"/>
  <c r="K86" i="6" s="1"/>
  <c r="L86" i="6" s="1"/>
  <c r="V86" i="6" s="1"/>
  <c r="F86" i="6"/>
  <c r="K85" i="6"/>
  <c r="L85" i="6" s="1"/>
  <c r="V85" i="6" s="1"/>
  <c r="J85" i="6"/>
  <c r="F85" i="6"/>
  <c r="J84" i="6"/>
  <c r="K84" i="6" s="1"/>
  <c r="L84" i="6" s="1"/>
  <c r="V84" i="6" s="1"/>
  <c r="F84" i="6"/>
  <c r="H83" i="6"/>
  <c r="J83" i="6" s="1"/>
  <c r="K83" i="6" s="1"/>
  <c r="L83" i="6" s="1"/>
  <c r="V83" i="6" s="1"/>
  <c r="F83" i="6"/>
  <c r="J82" i="6"/>
  <c r="K82" i="6" s="1"/>
  <c r="L82" i="6" s="1"/>
  <c r="F82" i="6"/>
  <c r="K81" i="6"/>
  <c r="L81" i="6" s="1"/>
  <c r="J81" i="6"/>
  <c r="F81" i="6"/>
  <c r="J80" i="6"/>
  <c r="K80" i="6" s="1"/>
  <c r="L80" i="6" s="1"/>
  <c r="V80" i="6" s="1"/>
  <c r="F80" i="6"/>
  <c r="K79" i="6"/>
  <c r="L79" i="6" s="1"/>
  <c r="V79" i="6" s="1"/>
  <c r="J79" i="6"/>
  <c r="F79" i="6"/>
  <c r="H78" i="6"/>
  <c r="J78" i="6" s="1"/>
  <c r="K78" i="6" s="1"/>
  <c r="L78" i="6" s="1"/>
  <c r="F78" i="6"/>
  <c r="H77" i="6"/>
  <c r="J77" i="6" s="1"/>
  <c r="K77" i="6" s="1"/>
  <c r="L77" i="6" s="1"/>
  <c r="F77" i="6"/>
  <c r="J76" i="6"/>
  <c r="K76" i="6" s="1"/>
  <c r="L76" i="6" s="1"/>
  <c r="F76" i="6"/>
  <c r="J75" i="6"/>
  <c r="K75" i="6" s="1"/>
  <c r="L75" i="6" s="1"/>
  <c r="V75" i="6" s="1"/>
  <c r="F75" i="6"/>
  <c r="H74" i="6"/>
  <c r="J74" i="6" s="1"/>
  <c r="K74" i="6" s="1"/>
  <c r="L74" i="6" s="1"/>
  <c r="V74" i="6" s="1"/>
  <c r="F74" i="6"/>
  <c r="J73" i="6"/>
  <c r="K73" i="6" s="1"/>
  <c r="L73" i="6" s="1"/>
  <c r="F73" i="6"/>
  <c r="H72" i="6"/>
  <c r="J72" i="6" s="1"/>
  <c r="K72" i="6" s="1"/>
  <c r="L72" i="6" s="1"/>
  <c r="V72" i="6" s="1"/>
  <c r="F72" i="6"/>
  <c r="J71" i="6"/>
  <c r="K71" i="6" s="1"/>
  <c r="L71" i="6" s="1"/>
  <c r="V71" i="6" s="1"/>
  <c r="F71" i="6"/>
  <c r="K70" i="6"/>
  <c r="L70" i="6" s="1"/>
  <c r="V70" i="6" s="1"/>
  <c r="J70" i="6"/>
  <c r="F70" i="6"/>
  <c r="J69" i="6"/>
  <c r="K69" i="6" s="1"/>
  <c r="L69" i="6" s="1"/>
  <c r="V69" i="6" s="1"/>
  <c r="F69" i="6"/>
  <c r="J68" i="6"/>
  <c r="K68" i="6" s="1"/>
  <c r="L68" i="6" s="1"/>
  <c r="F68" i="6"/>
  <c r="J67" i="6"/>
  <c r="K67" i="6" s="1"/>
  <c r="L67" i="6" s="1"/>
  <c r="V67" i="6" s="1"/>
  <c r="H67" i="6"/>
  <c r="H92" i="6" s="1"/>
  <c r="J92" i="6" s="1"/>
  <c r="K92" i="6" s="1"/>
  <c r="L92" i="6" s="1"/>
  <c r="F67" i="6"/>
  <c r="J66" i="6"/>
  <c r="K66" i="6" s="1"/>
  <c r="L66" i="6" s="1"/>
  <c r="V66" i="6" s="1"/>
  <c r="F66" i="6"/>
  <c r="J65" i="6"/>
  <c r="K65" i="6" s="1"/>
  <c r="L65" i="6" s="1"/>
  <c r="V65" i="6" s="1"/>
  <c r="F65" i="6"/>
  <c r="J64" i="6"/>
  <c r="K64" i="6" s="1"/>
  <c r="F64" i="6"/>
  <c r="U43" i="6"/>
  <c r="T43" i="6"/>
  <c r="Q43" i="6"/>
  <c r="P43" i="6"/>
  <c r="G43" i="6"/>
  <c r="G42" i="6"/>
  <c r="F42" i="6"/>
  <c r="K41" i="6"/>
  <c r="L41" i="6" s="1"/>
  <c r="F41" i="6"/>
  <c r="J40" i="6"/>
  <c r="K40" i="6" s="1"/>
  <c r="L40" i="6" s="1"/>
  <c r="V40" i="6" s="1"/>
  <c r="F40" i="6"/>
  <c r="L39" i="6"/>
  <c r="V39" i="6" s="1"/>
  <c r="J39" i="6"/>
  <c r="K39" i="6" s="1"/>
  <c r="F39" i="6"/>
  <c r="K38" i="6"/>
  <c r="L38" i="6" s="1"/>
  <c r="V38" i="6" s="1"/>
  <c r="J38" i="6"/>
  <c r="F38" i="6"/>
  <c r="L37" i="6"/>
  <c r="N37" i="6" s="1"/>
  <c r="K37" i="6"/>
  <c r="J37" i="6"/>
  <c r="F37" i="6"/>
  <c r="J36" i="6"/>
  <c r="K36" i="6" s="1"/>
  <c r="L36" i="6" s="1"/>
  <c r="V36" i="6" s="1"/>
  <c r="F36" i="6"/>
  <c r="J35" i="6"/>
  <c r="K35" i="6" s="1"/>
  <c r="L35" i="6" s="1"/>
  <c r="V35" i="6" s="1"/>
  <c r="F35" i="6"/>
  <c r="J34" i="6"/>
  <c r="K34" i="6" s="1"/>
  <c r="L34" i="6" s="1"/>
  <c r="V34" i="6" s="1"/>
  <c r="F34" i="6"/>
  <c r="K33" i="6"/>
  <c r="L33" i="6" s="1"/>
  <c r="V33" i="6" s="1"/>
  <c r="H33" i="6"/>
  <c r="J33" i="6" s="1"/>
  <c r="F33" i="6"/>
  <c r="J32" i="6"/>
  <c r="K32" i="6" s="1"/>
  <c r="L32" i="6" s="1"/>
  <c r="F32" i="6"/>
  <c r="S31" i="6"/>
  <c r="J31" i="6"/>
  <c r="K31" i="6" s="1"/>
  <c r="L31" i="6" s="1"/>
  <c r="F31" i="6"/>
  <c r="J30" i="6"/>
  <c r="K30" i="6" s="1"/>
  <c r="L30" i="6" s="1"/>
  <c r="V30" i="6" s="1"/>
  <c r="F30" i="6"/>
  <c r="K29" i="6"/>
  <c r="L29" i="6" s="1"/>
  <c r="V29" i="6" s="1"/>
  <c r="F29" i="6"/>
  <c r="V28" i="6"/>
  <c r="J28" i="6"/>
  <c r="K28" i="6" s="1"/>
  <c r="L28" i="6" s="1"/>
  <c r="N28" i="6" s="1"/>
  <c r="H28" i="6"/>
  <c r="F28" i="6"/>
  <c r="H27" i="6"/>
  <c r="F27" i="6"/>
  <c r="J26" i="6"/>
  <c r="K26" i="6" s="1"/>
  <c r="L26" i="6" s="1"/>
  <c r="F26" i="6"/>
  <c r="J25" i="6"/>
  <c r="K25" i="6" s="1"/>
  <c r="F25" i="6"/>
  <c r="K24" i="6"/>
  <c r="L24" i="6" s="1"/>
  <c r="V24" i="6" s="1"/>
  <c r="H24" i="6"/>
  <c r="J24" i="6" s="1"/>
  <c r="F24" i="6"/>
  <c r="J23" i="6"/>
  <c r="K23" i="6" s="1"/>
  <c r="F23" i="6"/>
  <c r="K22" i="6"/>
  <c r="L22" i="6" s="1"/>
  <c r="V22" i="6" s="1"/>
  <c r="H22" i="6"/>
  <c r="J22" i="6" s="1"/>
  <c r="F22" i="6"/>
  <c r="V21" i="6"/>
  <c r="K21" i="6"/>
  <c r="L21" i="6" s="1"/>
  <c r="F21" i="6"/>
  <c r="J20" i="6"/>
  <c r="K20" i="6" s="1"/>
  <c r="L20" i="6" s="1"/>
  <c r="V20" i="6" s="1"/>
  <c r="W20" i="6" s="1"/>
  <c r="F20" i="6"/>
  <c r="V19" i="6"/>
  <c r="K19" i="6"/>
  <c r="L19" i="6" s="1"/>
  <c r="F19" i="6"/>
  <c r="L18" i="6"/>
  <c r="J18" i="6"/>
  <c r="K18" i="6" s="1"/>
  <c r="F18" i="6"/>
  <c r="K17" i="6"/>
  <c r="L17" i="6" s="1"/>
  <c r="V17" i="6" s="1"/>
  <c r="W17" i="6" s="1"/>
  <c r="H17" i="6"/>
  <c r="J17" i="6" s="1"/>
  <c r="F17" i="6"/>
  <c r="K16" i="6"/>
  <c r="L16" i="6" s="1"/>
  <c r="V16" i="6" s="1"/>
  <c r="W16" i="6" s="1"/>
  <c r="J16" i="6"/>
  <c r="F16" i="6"/>
  <c r="J15" i="6"/>
  <c r="F15" i="6"/>
  <c r="K14" i="6"/>
  <c r="F14" i="6"/>
  <c r="W21" i="6" l="1"/>
  <c r="X21" i="6"/>
  <c r="W29" i="6"/>
  <c r="X29" i="6"/>
  <c r="S32" i="6"/>
  <c r="N32" i="6"/>
  <c r="W33" i="6"/>
  <c r="X33" i="6"/>
  <c r="W35" i="6"/>
  <c r="X35" i="6" s="1"/>
  <c r="W39" i="6"/>
  <c r="X39" i="6" s="1"/>
  <c r="N41" i="6"/>
  <c r="V41" i="6" s="1"/>
  <c r="W67" i="6"/>
  <c r="X67" i="6"/>
  <c r="W69" i="6"/>
  <c r="X69" i="6"/>
  <c r="W80" i="6"/>
  <c r="X80" i="6" s="1"/>
  <c r="W85" i="6"/>
  <c r="X85" i="6" s="1"/>
  <c r="X20" i="6"/>
  <c r="L23" i="6"/>
  <c r="W24" i="6"/>
  <c r="X24" i="6"/>
  <c r="H42" i="6"/>
  <c r="J42" i="6" s="1"/>
  <c r="K42" i="6" s="1"/>
  <c r="L42" i="6" s="1"/>
  <c r="J27" i="6"/>
  <c r="K27" i="6" s="1"/>
  <c r="L27" i="6" s="1"/>
  <c r="V31" i="6"/>
  <c r="V32" i="6"/>
  <c r="W38" i="6"/>
  <c r="X38" i="6"/>
  <c r="W66" i="6"/>
  <c r="X66" i="6"/>
  <c r="W71" i="6"/>
  <c r="X71" i="6" s="1"/>
  <c r="N73" i="6"/>
  <c r="V73" i="6" s="1"/>
  <c r="W75" i="6"/>
  <c r="X75" i="6"/>
  <c r="N77" i="6"/>
  <c r="V77" i="6"/>
  <c r="S77" i="6"/>
  <c r="N82" i="6"/>
  <c r="V82" i="6" s="1"/>
  <c r="S82" i="6"/>
  <c r="W84" i="6"/>
  <c r="X84" i="6" s="1"/>
  <c r="N87" i="6"/>
  <c r="V87" i="6" s="1"/>
  <c r="W88" i="6"/>
  <c r="X88" i="6"/>
  <c r="W90" i="6"/>
  <c r="X90" i="6"/>
  <c r="K15" i="6"/>
  <c r="L15" i="6" s="1"/>
  <c r="V15" i="6" s="1"/>
  <c r="N18" i="6"/>
  <c r="V18" i="6" s="1"/>
  <c r="W19" i="6"/>
  <c r="X19" i="6" s="1"/>
  <c r="X28" i="6"/>
  <c r="W28" i="6"/>
  <c r="X30" i="6"/>
  <c r="W34" i="6"/>
  <c r="X34" i="6" s="1"/>
  <c r="W36" i="6"/>
  <c r="X36" i="6"/>
  <c r="W40" i="6"/>
  <c r="X40" i="6"/>
  <c r="N68" i="6"/>
  <c r="V68" i="6"/>
  <c r="W79" i="6"/>
  <c r="X79" i="6"/>
  <c r="W86" i="6"/>
  <c r="X86" i="6"/>
  <c r="N91" i="6"/>
  <c r="V91" i="6"/>
  <c r="L14" i="6"/>
  <c r="X16" i="6"/>
  <c r="X17" i="6"/>
  <c r="W22" i="6"/>
  <c r="X22" i="6" s="1"/>
  <c r="L25" i="6"/>
  <c r="V25" i="6" s="1"/>
  <c r="N26" i="6"/>
  <c r="V26" i="6" s="1"/>
  <c r="W30" i="6"/>
  <c r="W65" i="6"/>
  <c r="X65" i="6" s="1"/>
  <c r="N92" i="6"/>
  <c r="V92" i="6" s="1"/>
  <c r="W70" i="6"/>
  <c r="X70" i="6"/>
  <c r="W72" i="6"/>
  <c r="X72" i="6" s="1"/>
  <c r="W74" i="6"/>
  <c r="X74" i="6" s="1"/>
  <c r="N76" i="6"/>
  <c r="V76" i="6"/>
  <c r="N78" i="6"/>
  <c r="V78" i="6" s="1"/>
  <c r="W83" i="6"/>
  <c r="X83" i="6" s="1"/>
  <c r="X89" i="6"/>
  <c r="W89" i="6"/>
  <c r="S81" i="6"/>
  <c r="V81" i="6" s="1"/>
  <c r="K93" i="6"/>
  <c r="J93" i="6"/>
  <c r="V37" i="6"/>
  <c r="L64" i="6"/>
  <c r="O23" i="12" l="1"/>
  <c r="W81" i="6"/>
  <c r="X81" i="6" s="1"/>
  <c r="W92" i="6"/>
  <c r="X92" i="6"/>
  <c r="W87" i="6"/>
  <c r="X87" i="6"/>
  <c r="W78" i="6"/>
  <c r="X78" i="6" s="1"/>
  <c r="W73" i="6"/>
  <c r="X73" i="6" s="1"/>
  <c r="W41" i="6"/>
  <c r="X41" i="6" s="1"/>
  <c r="W18" i="6"/>
  <c r="X18" i="6"/>
  <c r="W26" i="6"/>
  <c r="X26" i="6" s="1"/>
  <c r="W82" i="6"/>
  <c r="X82" i="6"/>
  <c r="W25" i="6"/>
  <c r="X25" i="6" s="1"/>
  <c r="N27" i="6"/>
  <c r="V27" i="6" s="1"/>
  <c r="S27" i="6"/>
  <c r="S43" i="6" s="1"/>
  <c r="N23" i="6"/>
  <c r="V23" i="6" s="1"/>
  <c r="L93" i="6"/>
  <c r="N64" i="6"/>
  <c r="N93" i="6" s="1"/>
  <c r="V64" i="6"/>
  <c r="L43" i="6"/>
  <c r="N14" i="6"/>
  <c r="V14" i="6" s="1"/>
  <c r="J43" i="6"/>
  <c r="S93" i="6"/>
  <c r="N42" i="6"/>
  <c r="V42" i="6" s="1"/>
  <c r="X68" i="6"/>
  <c r="W68" i="6"/>
  <c r="X37" i="6"/>
  <c r="W37" i="6"/>
  <c r="X76" i="6"/>
  <c r="W76" i="6"/>
  <c r="W32" i="6"/>
  <c r="X32" i="6" s="1"/>
  <c r="X15" i="6"/>
  <c r="W15" i="6"/>
  <c r="K43" i="6"/>
  <c r="W91" i="6"/>
  <c r="X91" i="6"/>
  <c r="W77" i="6"/>
  <c r="X77" i="6"/>
  <c r="W31" i="6"/>
  <c r="X31" i="6" s="1"/>
  <c r="W23" i="12" l="1"/>
  <c r="W27" i="6"/>
  <c r="X27" i="6" s="1"/>
  <c r="V43" i="6"/>
  <c r="X14" i="6"/>
  <c r="W14" i="6"/>
  <c r="W42" i="6"/>
  <c r="X42" i="6" s="1"/>
  <c r="W23" i="6"/>
  <c r="X23" i="6" s="1"/>
  <c r="V93" i="6"/>
  <c r="W64" i="6"/>
  <c r="W93" i="6" s="1"/>
  <c r="X64" i="6"/>
  <c r="X93" i="6" s="1"/>
  <c r="N43" i="6"/>
  <c r="X23" i="12" l="1"/>
  <c r="X43" i="6"/>
  <c r="W43" i="6"/>
  <c r="Y23" i="12" l="1"/>
</calcChain>
</file>

<file path=xl/sharedStrings.xml><?xml version="1.0" encoding="utf-8"?>
<sst xmlns="http://schemas.openxmlformats.org/spreadsheetml/2006/main" count="552" uniqueCount="135">
  <si>
    <t>(наименование структурного подразделения)</t>
  </si>
  <si>
    <t>№ п/п</t>
  </si>
  <si>
    <t>Должность</t>
  </si>
  <si>
    <t>Должностной оклад</t>
  </si>
  <si>
    <t>Среднемесячное количество часов</t>
  </si>
  <si>
    <t>Доплаты и надбавки</t>
  </si>
  <si>
    <t>Итого заработная плата</t>
  </si>
  <si>
    <t>Надбавка за классное руководство, руб.</t>
  </si>
  <si>
    <t>Надбавка за руководство методическими, цикловыми и предметными комиссиями, руб.</t>
  </si>
  <si>
    <t>%</t>
  </si>
  <si>
    <t>Сумма, руб.</t>
  </si>
  <si>
    <t>Надбавка за кураторство, руб.</t>
  </si>
  <si>
    <t>Количество занимаемых ставок</t>
  </si>
  <si>
    <t>Премия по итогам работы за месяц, руб.</t>
  </si>
  <si>
    <t>Уточненная педагогическая нагрузка, часов</t>
  </si>
  <si>
    <t>Изменение педагогической нагрузки, часов</t>
  </si>
  <si>
    <t>Введен в действие</t>
  </si>
  <si>
    <t>"УТВЕРЖДАЮ"</t>
  </si>
  <si>
    <t>приказом ректора</t>
  </si>
  <si>
    <t xml:space="preserve">Проректор по учебно-воспитательной </t>
  </si>
  <si>
    <t>и научно-исследорвательской работе</t>
  </si>
  <si>
    <t>от «___» ___________ 20 ____ года</t>
  </si>
  <si>
    <t>№_______</t>
  </si>
  <si>
    <t>Дополнительный тарификационный список педагогических работников</t>
  </si>
  <si>
    <t>С.Ю. Голиков</t>
  </si>
  <si>
    <t>Профессиональной школы индустрии моды и красоты (FIS)</t>
  </si>
  <si>
    <t>на 2017 - 2018 учебный год по состоянию на 01.06.2018 года</t>
  </si>
  <si>
    <t>№</t>
  </si>
  <si>
    <t>ФИО</t>
  </si>
  <si>
    <t>Норма часов в год</t>
  </si>
  <si>
    <t>Должностной оклад в расчете на 1 час педагогической нагрузки, руб</t>
  </si>
  <si>
    <t>Плановое количество часов в год</t>
  </si>
  <si>
    <t>Изменения педагогической нагрузки, часов</t>
  </si>
  <si>
    <t>Вычитанное количество часов</t>
  </si>
  <si>
    <t>Уточненная</t>
  </si>
  <si>
    <t>Размер оплаты по должностным окладам в руб.</t>
  </si>
  <si>
    <t>Размер увеличения заработной платына выплаты по районному регулированию</t>
  </si>
  <si>
    <t xml:space="preserve">Итого заработная плата с учетом выплат по районному регулированию </t>
  </si>
  <si>
    <t>Надбавки за наличие квалификационной категории</t>
  </si>
  <si>
    <t>Надбавки за государственные, отраслевые и корпоративные награды</t>
  </si>
  <si>
    <t>Надбавка за проверку письменных работ,руб.</t>
  </si>
  <si>
    <t>Надбавка за заведование кабинетом (учебной мастерской), руб.</t>
  </si>
  <si>
    <t>Беляева Е.Д.</t>
  </si>
  <si>
    <t>преподаватель</t>
  </si>
  <si>
    <t>Гашенко О.В.</t>
  </si>
  <si>
    <t>Горбунова М.В.</t>
  </si>
  <si>
    <t>Давыдов В.А.</t>
  </si>
  <si>
    <t>Иванова М.Н.</t>
  </si>
  <si>
    <t>Калита Т.В.</t>
  </si>
  <si>
    <t>Каменная Е.О.</t>
  </si>
  <si>
    <t>Козлович Н.П.</t>
  </si>
  <si>
    <t>Кокурина Е.Е.</t>
  </si>
  <si>
    <t>Лихачева Я.П.</t>
  </si>
  <si>
    <t>Лобяк А.</t>
  </si>
  <si>
    <t>Лосева Я.П.</t>
  </si>
  <si>
    <t>Миронова О.В.</t>
  </si>
  <si>
    <t>Мишина О.Ю.</t>
  </si>
  <si>
    <t>Морозова Н.Ю.</t>
  </si>
  <si>
    <t>Нечёса А.А.</t>
  </si>
  <si>
    <t>Петухов О.О.</t>
  </si>
  <si>
    <t>Рудых Т.</t>
  </si>
  <si>
    <t>Сальникова Т.Н.</t>
  </si>
  <si>
    <t>Скрипка Н.А.</t>
  </si>
  <si>
    <t>Смогунова О.С.</t>
  </si>
  <si>
    <t>Соколюк Н.В.</t>
  </si>
  <si>
    <t>Соловьева И.В.</t>
  </si>
  <si>
    <t>Сырова Т.С.</t>
  </si>
  <si>
    <t>Трубицкая М.Г.</t>
  </si>
  <si>
    <t>Усов И.С.</t>
  </si>
  <si>
    <t>Фурманюк О.М.</t>
  </si>
  <si>
    <t>Шестакова О.В.</t>
  </si>
  <si>
    <t>Вакансия</t>
  </si>
  <si>
    <t>Итого</t>
  </si>
  <si>
    <t>Директор ИСМД</t>
  </si>
  <si>
    <t>И.Л. Клочко</t>
  </si>
  <si>
    <t>Директор ДЭФ</t>
  </si>
  <si>
    <t>И.А. Бедрачук</t>
  </si>
  <si>
    <t>Начальник АКУ</t>
  </si>
  <si>
    <t>И.Г.Васина</t>
  </si>
  <si>
    <t>на 2017 - 2018 учебный год по состоянию на 01.06.2018 года на 1/2 месяца</t>
  </si>
  <si>
    <t>ПРИЛОЖЕНИЕ А</t>
  </si>
  <si>
    <t>Форма тарификационого списка педагогических работников (преподавателей СПО)</t>
  </si>
  <si>
    <t>Тарификационный список педагогических работников структурного подразделения</t>
  </si>
  <si>
    <t>_______________________________________________________________________________</t>
  </si>
  <si>
    <t>на 20___ - 20___ учебный год по состоянию на "___"_______________20___ года*</t>
  </si>
  <si>
    <t>Введен в действие приказом ректора</t>
  </si>
  <si>
    <t>Ответственный исполнитель</t>
  </si>
  <si>
    <t>Руководитель структурного подразделения</t>
  </si>
  <si>
    <t>Специалист ОКД</t>
  </si>
  <si>
    <t>Начальник ОЭП</t>
  </si>
  <si>
    <t>Надбавки за государственные и отраслевые награды, руб</t>
  </si>
  <si>
    <t>ПРИЛОЖЕНИЕ Б</t>
  </si>
  <si>
    <t>Форма тарификационого списка педагогических работников (мастеров производственного обучения, социальных педагогов, педагогов-организаторов, педогогов-психологов и преподавателей-организаторов основ безопасности жизнедеятельности)</t>
  </si>
  <si>
    <t>*-порядок заполнение определен далее</t>
  </si>
  <si>
    <t>Надбавка за заведование кабинетом (мастерской), руб.</t>
  </si>
  <si>
    <t>Надбавка за заведование кабинетом ( мастерской), руб.</t>
  </si>
  <si>
    <t>ПРИЛОЖЕНИЕ В</t>
  </si>
  <si>
    <t>Форма тарификационого списка педагогических работников (учителей, учителей-логопедов, педагогов-дополнительного образования, концертмейстеров)</t>
  </si>
  <si>
    <t>Надбавка за применение знаний иностранного языка в учебном процессе, руб.</t>
  </si>
  <si>
    <t>Плановое количество часов в неделю</t>
  </si>
  <si>
    <t>Норма часов в неделю</t>
  </si>
  <si>
    <t>Форма дополнительного тарификационого списка педагогических работников (преподавателей СПО)</t>
  </si>
  <si>
    <t>Дополнительный тарификационный список педагогических работников структурного подразделения</t>
  </si>
  <si>
    <t>Установленная педагогическая нагрузка в год, часов</t>
  </si>
  <si>
    <t>ПРИЛОЖЕНИЕ Г</t>
  </si>
  <si>
    <t>ПРИЛОЖЕНИЕ Д</t>
  </si>
  <si>
    <t>Форм дополнительного тарификационого списка педагогических работников (мастеров производственного обучения, социальных педагогов, педагогов-организаторов, педогогов-психологов и преподавателей-организаторов основ безопасности жизнедеятельности)</t>
  </si>
  <si>
    <t>_________________________________________________________________________________________</t>
  </si>
  <si>
    <t>ПРИЛОЖЕНИЕ Е</t>
  </si>
  <si>
    <t>Форма дополнительного тарификационого списка педагогических работников (учителей, учителей-логопедов, педагогов-дополнительного образования, концертмейстеров)</t>
  </si>
  <si>
    <t>______________________________________________________________________________________</t>
  </si>
  <si>
    <t>Выкансия</t>
  </si>
  <si>
    <t>Всего</t>
  </si>
  <si>
    <t>Директор департамента экономики и финансов</t>
  </si>
  <si>
    <t>/</t>
  </si>
  <si>
    <t>Надбавка за кураторство (за классное руководство), руб.</t>
  </si>
  <si>
    <t>Надбавка за сложность, напряженность и специальный режим работы</t>
  </si>
  <si>
    <t>Размер увеличения заработной платы на выплаты по районному регулированию и стартовая надбавка</t>
  </si>
  <si>
    <t>Ф-01</t>
  </si>
  <si>
    <t>СК-СТО-ИН-19-001-2018</t>
  </si>
  <si>
    <t>Ф-02</t>
  </si>
  <si>
    <t>Ф-03</t>
  </si>
  <si>
    <t>Ф-04</t>
  </si>
  <si>
    <t>Ф-05</t>
  </si>
  <si>
    <t>Ф-06</t>
  </si>
  <si>
    <t>Введен в действие приказом</t>
  </si>
  <si>
    <t>18/1</t>
  </si>
  <si>
    <t>17/1</t>
  </si>
  <si>
    <t>21/1</t>
  </si>
  <si>
    <t>19/1</t>
  </si>
  <si>
    <t>Д.С. Сайчук</t>
  </si>
  <si>
    <t>Начальник Учебного отдела</t>
  </si>
  <si>
    <t>Н.В. Бойко</t>
  </si>
  <si>
    <t>(для АК, КИМК, ФОСР)</t>
  </si>
  <si>
    <t>Надбавка за выполнение работ различной квалификации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</si>
</sst>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FF"/>
      <name val="Arial"/>
      <family val="2"/>
      <charset val="204"/>
    </font>
    <font>
      <sz val="10"/>
      <color rgb="FF0070C0"/>
      <name val="Arial Cyr"/>
      <family val="2"/>
      <charset val="204"/>
    </font>
    <font>
      <sz val="10"/>
      <color rgb="FF0070C0"/>
      <name val="Arial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0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1" applyFill="1"/>
    <xf numFmtId="0" fontId="2" fillId="0" borderId="0" xfId="1" applyFill="1" applyAlignment="1">
      <alignment horizontal="left" vertical="center"/>
    </xf>
    <xf numFmtId="0" fontId="3" fillId="0" borderId="0" xfId="1" applyFont="1" applyFill="1"/>
    <xf numFmtId="0" fontId="2" fillId="0" borderId="0" xfId="1" applyFill="1" applyAlignment="1">
      <alignment horizontal="center"/>
    </xf>
    <xf numFmtId="9" fontId="2" fillId="0" borderId="0" xfId="1" applyNumberFormat="1" applyFill="1" applyAlignment="1">
      <alignment horizontal="center"/>
    </xf>
    <xf numFmtId="2" fontId="2" fillId="0" borderId="0" xfId="1" applyNumberFormat="1" applyFill="1" applyAlignment="1">
      <alignment horizontal="center"/>
    </xf>
    <xf numFmtId="0" fontId="2" fillId="0" borderId="0" xfId="1"/>
    <xf numFmtId="0" fontId="5" fillId="0" borderId="0" xfId="1" applyFont="1" applyFill="1"/>
    <xf numFmtId="0" fontId="6" fillId="0" borderId="0" xfId="1" applyFont="1" applyFill="1" applyAlignment="1"/>
    <xf numFmtId="0" fontId="6" fillId="0" borderId="0" xfId="1" applyFont="1" applyFill="1" applyAlignment="1">
      <alignment horizontal="left" vertical="center"/>
    </xf>
    <xf numFmtId="0" fontId="7" fillId="0" borderId="0" xfId="1" applyFont="1" applyFill="1" applyAlignment="1"/>
    <xf numFmtId="0" fontId="5" fillId="0" borderId="0" xfId="1" applyFont="1" applyFill="1" applyAlignment="1">
      <alignment horizontal="center"/>
    </xf>
    <xf numFmtId="9" fontId="5" fillId="0" borderId="0" xfId="1" applyNumberFormat="1" applyFont="1" applyFill="1" applyAlignment="1">
      <alignment horizontal="center"/>
    </xf>
    <xf numFmtId="2" fontId="5" fillId="0" borderId="0" xfId="1" applyNumberFormat="1" applyFont="1" applyFill="1" applyAlignment="1">
      <alignment horizontal="center"/>
    </xf>
    <xf numFmtId="4" fontId="5" fillId="0" borderId="0" xfId="1" applyNumberFormat="1" applyFont="1" applyFill="1"/>
    <xf numFmtId="0" fontId="9" fillId="0" borderId="1" xfId="1" applyFont="1" applyFill="1" applyBorder="1" applyAlignment="1">
      <alignment horizontal="left"/>
    </xf>
    <xf numFmtId="0" fontId="10" fillId="0" borderId="0" xfId="1" applyFont="1" applyFill="1"/>
    <xf numFmtId="0" fontId="10" fillId="0" borderId="0" xfId="1" applyFont="1" applyFill="1" applyAlignment="1">
      <alignment horizontal="left" vertical="center"/>
    </xf>
    <xf numFmtId="4" fontId="10" fillId="0" borderId="0" xfId="1" applyNumberFormat="1" applyFont="1" applyFill="1"/>
    <xf numFmtId="0" fontId="10" fillId="0" borderId="0" xfId="1" applyFont="1" applyFill="1" applyBorder="1"/>
    <xf numFmtId="9" fontId="6" fillId="0" borderId="2" xfId="1" applyNumberFormat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5" fillId="0" borderId="0" xfId="1" applyNumberFormat="1" applyFont="1" applyFill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left" vertical="center"/>
    </xf>
    <xf numFmtId="2" fontId="6" fillId="0" borderId="2" xfId="1" applyNumberFormat="1" applyFont="1" applyFill="1" applyBorder="1" applyAlignment="1">
      <alignment horizontal="center" vertical="center"/>
    </xf>
    <xf numFmtId="2" fontId="12" fillId="0" borderId="2" xfId="1" applyNumberFormat="1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left" vertical="center"/>
    </xf>
    <xf numFmtId="2" fontId="12" fillId="0" borderId="2" xfId="1" applyNumberFormat="1" applyFont="1" applyFill="1" applyBorder="1" applyAlignment="1">
      <alignment horizontal="center" vertical="center"/>
    </xf>
    <xf numFmtId="4" fontId="6" fillId="0" borderId="2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/>
    </xf>
    <xf numFmtId="0" fontId="14" fillId="0" borderId="2" xfId="1" applyNumberFormat="1" applyFont="1" applyFill="1" applyBorder="1" applyAlignment="1">
      <alignment horizontal="center" vertical="center"/>
    </xf>
    <xf numFmtId="2" fontId="14" fillId="0" borderId="2" xfId="1" applyNumberFormat="1" applyFont="1" applyFill="1" applyBorder="1" applyAlignment="1">
      <alignment horizontal="center" vertical="center" wrapText="1"/>
    </xf>
    <xf numFmtId="2" fontId="14" fillId="0" borderId="2" xfId="1" applyNumberFormat="1" applyFont="1" applyFill="1" applyBorder="1" applyAlignment="1">
      <alignment horizontal="center" vertical="center"/>
    </xf>
    <xf numFmtId="9" fontId="14" fillId="0" borderId="2" xfId="1" applyNumberFormat="1" applyFont="1" applyFill="1" applyBorder="1" applyAlignment="1">
      <alignment horizontal="center" vertical="center" wrapText="1"/>
    </xf>
    <xf numFmtId="4" fontId="14" fillId="0" borderId="2" xfId="1" applyNumberFormat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2" fillId="0" borderId="0" xfId="1" applyAlignment="1">
      <alignment horizontal="left" vertical="center"/>
    </xf>
    <xf numFmtId="0" fontId="11" fillId="0" borderId="2" xfId="1" applyFont="1" applyFill="1" applyBorder="1" applyAlignment="1">
      <alignment horizontal="center" vertical="center"/>
    </xf>
    <xf numFmtId="0" fontId="2" fillId="0" borderId="2" xfId="1" applyBorder="1"/>
    <xf numFmtId="2" fontId="11" fillId="0" borderId="2" xfId="1" applyNumberFormat="1" applyFont="1" applyFill="1" applyBorder="1" applyAlignment="1">
      <alignment horizontal="center" vertical="center"/>
    </xf>
    <xf numFmtId="4" fontId="11" fillId="0" borderId="2" xfId="1" applyNumberFormat="1" applyFont="1" applyFill="1" applyBorder="1" applyAlignment="1">
      <alignment horizontal="center" vertical="center"/>
    </xf>
    <xf numFmtId="2" fontId="2" fillId="0" borderId="0" xfId="1" applyNumberFormat="1"/>
    <xf numFmtId="0" fontId="2" fillId="0" borderId="0" xfId="1" applyFont="1" applyFill="1" applyBorder="1" applyAlignment="1">
      <alignment horizontal="right"/>
    </xf>
    <xf numFmtId="9" fontId="2" fillId="0" borderId="0" xfId="1" applyNumberFormat="1" applyFont="1" applyFill="1" applyAlignment="1">
      <alignment horizontal="left"/>
    </xf>
    <xf numFmtId="0" fontId="10" fillId="0" borderId="8" xfId="1" applyFont="1" applyFill="1" applyBorder="1"/>
    <xf numFmtId="4" fontId="10" fillId="0" borderId="8" xfId="1" applyNumberFormat="1" applyFont="1" applyFill="1" applyBorder="1"/>
    <xf numFmtId="0" fontId="2" fillId="0" borderId="0" xfId="1" applyFont="1" applyFill="1"/>
    <xf numFmtId="0" fontId="10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2" fontId="2" fillId="0" borderId="0" xfId="1" applyNumberFormat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/>
    <xf numFmtId="0" fontId="2" fillId="0" borderId="0" xfId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5" fillId="0" borderId="0" xfId="1" applyFont="1"/>
    <xf numFmtId="0" fontId="5" fillId="0" borderId="0" xfId="1" applyFont="1" applyFill="1" applyAlignment="1">
      <alignment horizontal="left" vertical="center"/>
    </xf>
    <xf numFmtId="0" fontId="15" fillId="0" borderId="0" xfId="1" applyFont="1"/>
    <xf numFmtId="0" fontId="5" fillId="0" borderId="0" xfId="1" applyFont="1" applyAlignment="1">
      <alignment horizontal="center"/>
    </xf>
    <xf numFmtId="0" fontId="15" fillId="0" borderId="0" xfId="1" applyFont="1" applyFill="1"/>
    <xf numFmtId="0" fontId="5" fillId="0" borderId="0" xfId="1" applyFont="1" applyFill="1" applyAlignment="1"/>
    <xf numFmtId="0" fontId="15" fillId="0" borderId="0" xfId="1" applyFont="1" applyFill="1" applyAlignment="1"/>
    <xf numFmtId="0" fontId="17" fillId="0" borderId="1" xfId="1" applyFont="1" applyFill="1" applyBorder="1" applyAlignment="1">
      <alignment horizontal="left"/>
    </xf>
    <xf numFmtId="4" fontId="5" fillId="0" borderId="0" xfId="1" applyNumberFormat="1" applyFont="1" applyFill="1" applyBorder="1" applyAlignment="1">
      <alignment horizontal="right"/>
    </xf>
    <xf numFmtId="9" fontId="10" fillId="0" borderId="0" xfId="1" applyNumberFormat="1" applyFont="1" applyFill="1" applyBorder="1" applyAlignment="1">
      <alignment horizontal="center"/>
    </xf>
    <xf numFmtId="2" fontId="10" fillId="0" borderId="0" xfId="1" applyNumberFormat="1" applyFont="1" applyFill="1" applyBorder="1" applyAlignment="1">
      <alignment horizontal="center"/>
    </xf>
    <xf numFmtId="9" fontId="5" fillId="0" borderId="2" xfId="1" applyNumberFormat="1" applyFont="1" applyFill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9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left" vertical="center" wrapText="1"/>
    </xf>
    <xf numFmtId="0" fontId="10" fillId="0" borderId="0" xfId="1" applyFont="1" applyAlignment="1">
      <alignment wrapText="1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left" vertical="center"/>
    </xf>
    <xf numFmtId="4" fontId="5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right" vertical="center" wrapText="1"/>
    </xf>
    <xf numFmtId="2" fontId="5" fillId="0" borderId="2" xfId="1" applyNumberFormat="1" applyFont="1" applyFill="1" applyBorder="1" applyAlignment="1">
      <alignment horizontal="center" vertical="center"/>
    </xf>
    <xf numFmtId="2" fontId="10" fillId="0" borderId="2" xfId="1" applyNumberFormat="1" applyFont="1" applyFill="1" applyBorder="1" applyAlignment="1">
      <alignment horizontal="center" vertical="center"/>
    </xf>
    <xf numFmtId="4" fontId="10" fillId="0" borderId="2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9" fontId="5" fillId="0" borderId="0" xfId="1" applyNumberFormat="1" applyFont="1" applyFill="1" applyAlignment="1">
      <alignment horizontal="left"/>
    </xf>
    <xf numFmtId="0" fontId="18" fillId="0" borderId="0" xfId="1" applyFont="1" applyFill="1" applyAlignment="1">
      <alignment horizontal="left" vertical="center"/>
    </xf>
    <xf numFmtId="0" fontId="10" fillId="0" borderId="0" xfId="1" applyFont="1" applyAlignment="1"/>
    <xf numFmtId="4" fontId="10" fillId="0" borderId="0" xfId="1" applyNumberFormat="1" applyFont="1" applyFill="1" applyBorder="1"/>
    <xf numFmtId="4" fontId="5" fillId="0" borderId="2" xfId="1" applyNumberFormat="1" applyFont="1" applyFill="1" applyBorder="1" applyAlignment="1">
      <alignment horizontal="center" vertical="center"/>
    </xf>
    <xf numFmtId="4" fontId="10" fillId="0" borderId="2" xfId="1" applyNumberFormat="1" applyFont="1" applyFill="1" applyBorder="1" applyAlignment="1">
      <alignment horizontal="center" vertical="center" wrapText="1"/>
    </xf>
    <xf numFmtId="4" fontId="10" fillId="0" borderId="2" xfId="1" applyNumberFormat="1" applyFont="1" applyFill="1" applyBorder="1" applyAlignment="1">
      <alignment horizontal="right" vertical="center" wrapText="1"/>
    </xf>
    <xf numFmtId="0" fontId="5" fillId="0" borderId="1" xfId="1" applyFont="1" applyFill="1" applyBorder="1"/>
    <xf numFmtId="0" fontId="10" fillId="0" borderId="0" xfId="1" applyFont="1" applyFill="1" applyBorder="1" applyAlignment="1">
      <alignment horizontal="center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" wrapText="1"/>
    </xf>
    <xf numFmtId="0" fontId="19" fillId="0" borderId="0" xfId="0" applyFont="1" applyAlignment="1">
      <alignment horizontal="right" vertical="center"/>
    </xf>
    <xf numFmtId="0" fontId="10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0" fontId="1" fillId="0" borderId="0" xfId="0" applyFont="1" applyAlignment="1">
      <alignment horizontal="right" vertical="center"/>
    </xf>
    <xf numFmtId="4" fontId="5" fillId="0" borderId="8" xfId="1" applyNumberFormat="1" applyFont="1" applyFill="1" applyBorder="1"/>
    <xf numFmtId="0" fontId="5" fillId="0" borderId="0" xfId="1" applyFont="1" applyAlignment="1">
      <alignment horizontal="center" wrapText="1"/>
    </xf>
    <xf numFmtId="0" fontId="5" fillId="0" borderId="0" xfId="1" applyFont="1" applyFill="1" applyBorder="1"/>
    <xf numFmtId="9" fontId="5" fillId="0" borderId="2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0" fillId="0" borderId="0" xfId="1" applyFont="1" applyAlignment="1">
      <alignment horizontal="center" wrapText="1"/>
    </xf>
    <xf numFmtId="16" fontId="5" fillId="2" borderId="9" xfId="1" quotePrefix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2" fillId="0" borderId="0" xfId="1" applyFont="1" applyFill="1" applyAlignment="1">
      <alignment horizontal="left" vertical="center"/>
    </xf>
    <xf numFmtId="0" fontId="21" fillId="0" borderId="0" xfId="1" applyFont="1" applyFill="1"/>
    <xf numFmtId="0" fontId="4" fillId="0" borderId="0" xfId="1" applyFont="1" applyFill="1" applyAlignment="1">
      <alignment horizontal="center"/>
    </xf>
    <xf numFmtId="0" fontId="8" fillId="0" borderId="0" xfId="1" applyFont="1" applyFill="1" applyBorder="1" applyAlignment="1">
      <alignment horizontal="center" vertical="top"/>
    </xf>
    <xf numFmtId="0" fontId="11" fillId="0" borderId="0" xfId="1" applyFont="1" applyFill="1" applyBorder="1" applyAlignment="1">
      <alignment horizontal="center"/>
    </xf>
    <xf numFmtId="4" fontId="6" fillId="0" borderId="0" xfId="1" applyNumberFormat="1" applyFont="1" applyFill="1" applyBorder="1" applyAlignment="1">
      <alignment horizontal="right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textRotation="90" wrapText="1"/>
    </xf>
    <xf numFmtId="0" fontId="6" fillId="0" borderId="3" xfId="1" applyFont="1" applyFill="1" applyBorder="1" applyAlignment="1">
      <alignment horizontal="center" vertical="center" textRotation="90" wrapText="1"/>
    </xf>
    <xf numFmtId="0" fontId="6" fillId="0" borderId="4" xfId="1" applyFont="1" applyFill="1" applyBorder="1" applyAlignment="1">
      <alignment horizontal="center" vertical="center" textRotation="90" wrapText="1"/>
    </xf>
    <xf numFmtId="0" fontId="6" fillId="0" borderId="7" xfId="1" applyFont="1" applyFill="1" applyBorder="1" applyAlignment="1">
      <alignment horizontal="center" vertical="center" textRotation="90" wrapText="1"/>
    </xf>
    <xf numFmtId="0" fontId="1" fillId="0" borderId="2" xfId="1" applyFont="1" applyFill="1" applyBorder="1" applyAlignment="1">
      <alignment horizontal="center" vertical="center" textRotation="90" wrapText="1"/>
    </xf>
    <xf numFmtId="0" fontId="11" fillId="0" borderId="2" xfId="1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center" vertical="center" textRotation="90" wrapText="1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/>
    <xf numFmtId="0" fontId="2" fillId="0" borderId="0" xfId="1" applyFont="1" applyFill="1" applyBorder="1" applyAlignment="1">
      <alignment horizontal="right"/>
    </xf>
    <xf numFmtId="0" fontId="6" fillId="0" borderId="5" xfId="1" applyFont="1" applyFill="1" applyBorder="1" applyAlignment="1">
      <alignment horizontal="center" vertical="center" textRotation="90" wrapText="1"/>
    </xf>
    <xf numFmtId="0" fontId="6" fillId="0" borderId="6" xfId="1" applyFont="1" applyFill="1" applyBorder="1" applyAlignment="1">
      <alignment horizontal="center" vertical="center" textRotation="90" wrapText="1"/>
    </xf>
    <xf numFmtId="0" fontId="2" fillId="0" borderId="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 textRotation="90" wrapText="1"/>
    </xf>
    <xf numFmtId="0" fontId="5" fillId="0" borderId="3" xfId="1" applyFont="1" applyFill="1" applyBorder="1" applyAlignment="1">
      <alignment horizontal="center" vertical="center" textRotation="90" wrapText="1"/>
    </xf>
    <xf numFmtId="0" fontId="5" fillId="0" borderId="4" xfId="1" applyFont="1" applyFill="1" applyBorder="1" applyAlignment="1">
      <alignment horizontal="center" vertical="center" textRotation="90" wrapText="1"/>
    </xf>
    <xf numFmtId="0" fontId="5" fillId="0" borderId="7" xfId="1" applyFont="1" applyFill="1" applyBorder="1" applyAlignment="1">
      <alignment horizontal="center" vertical="center" textRotation="90" wrapText="1"/>
    </xf>
    <xf numFmtId="4" fontId="5" fillId="0" borderId="2" xfId="1" applyNumberFormat="1" applyFont="1" applyFill="1" applyBorder="1" applyAlignment="1">
      <alignment horizontal="center" vertical="center" textRotation="90" wrapText="1"/>
    </xf>
    <xf numFmtId="0" fontId="5" fillId="0" borderId="5" xfId="1" applyFont="1" applyFill="1" applyBorder="1" applyAlignment="1">
      <alignment horizontal="center" vertical="center" textRotation="90" wrapText="1"/>
    </xf>
    <xf numFmtId="0" fontId="5" fillId="0" borderId="6" xfId="1" applyFont="1" applyFill="1" applyBorder="1" applyAlignment="1">
      <alignment horizontal="center" vertical="center" textRotation="90" wrapText="1"/>
    </xf>
    <xf numFmtId="0" fontId="5" fillId="2" borderId="3" xfId="1" applyFont="1" applyFill="1" applyBorder="1" applyAlignment="1">
      <alignment horizontal="center" vertical="center" textRotation="90" wrapText="1"/>
    </xf>
    <xf numFmtId="0" fontId="5" fillId="2" borderId="7" xfId="1" applyFont="1" applyFill="1" applyBorder="1" applyAlignment="1">
      <alignment horizontal="center" vertical="center" textRotation="90" wrapText="1"/>
    </xf>
    <xf numFmtId="0" fontId="10" fillId="0" borderId="0" xfId="1" applyFont="1" applyAlignment="1">
      <alignment horizontal="center"/>
    </xf>
    <xf numFmtId="0" fontId="10" fillId="0" borderId="0" xfId="1" applyFont="1" applyFill="1" applyAlignment="1">
      <alignment horizontal="center" vertical="top"/>
    </xf>
    <xf numFmtId="0" fontId="10" fillId="0" borderId="0" xfId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right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16" fillId="0" borderId="0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"/>
  <sheetViews>
    <sheetView topLeftCell="A40" zoomScale="80" zoomScaleNormal="80" zoomScaleSheetLayoutView="77" workbookViewId="0">
      <selection activeCell="H17" sqref="H17"/>
    </sheetView>
  </sheetViews>
  <sheetFormatPr defaultRowHeight="12.75" x14ac:dyDescent="0.2"/>
  <cols>
    <col min="1" max="1" width="4.5703125" style="1" customWidth="1"/>
    <col min="2" max="2" width="19.28515625" style="2" customWidth="1"/>
    <col min="3" max="3" width="15.7109375" style="1" customWidth="1"/>
    <col min="4" max="4" width="9.5703125" style="3" customWidth="1"/>
    <col min="5" max="5" width="8.7109375" style="4" customWidth="1"/>
    <col min="6" max="11" width="9.7109375" style="4" customWidth="1"/>
    <col min="12" max="12" width="11.85546875" style="1" customWidth="1"/>
    <col min="13" max="13" width="8.42578125" style="5" customWidth="1"/>
    <col min="14" max="14" width="10.42578125" style="6" customWidth="1"/>
    <col min="15" max="15" width="5.85546875" style="1" customWidth="1"/>
    <col min="16" max="16" width="8.7109375" style="1" customWidth="1"/>
    <col min="17" max="17" width="9.85546875" style="1" customWidth="1"/>
    <col min="18" max="18" width="8.5703125" style="1" customWidth="1"/>
    <col min="19" max="19" width="8.7109375" style="1" customWidth="1"/>
    <col min="20" max="20" width="9.7109375" style="7" customWidth="1"/>
    <col min="21" max="21" width="11" style="1" customWidth="1"/>
    <col min="22" max="22" width="14.28515625" style="1" customWidth="1"/>
    <col min="23" max="23" width="12.42578125" style="1" customWidth="1"/>
    <col min="24" max="24" width="13.28515625" style="1" customWidth="1"/>
    <col min="25" max="25" width="9.140625" style="1"/>
    <col min="26" max="26" width="11.7109375" style="1" customWidth="1"/>
    <col min="27" max="27" width="10.140625" style="1" customWidth="1"/>
    <col min="28" max="256" width="9.140625" style="1"/>
    <col min="257" max="257" width="4.5703125" style="1" customWidth="1"/>
    <col min="258" max="258" width="19.28515625" style="1" customWidth="1"/>
    <col min="259" max="259" width="15.7109375" style="1" customWidth="1"/>
    <col min="260" max="260" width="9.5703125" style="1" customWidth="1"/>
    <col min="261" max="261" width="8.7109375" style="1" customWidth="1"/>
    <col min="262" max="267" width="9.7109375" style="1" customWidth="1"/>
    <col min="268" max="268" width="11.85546875" style="1" customWidth="1"/>
    <col min="269" max="269" width="8.42578125" style="1" customWidth="1"/>
    <col min="270" max="270" width="10.42578125" style="1" customWidth="1"/>
    <col min="271" max="271" width="5.85546875" style="1" customWidth="1"/>
    <col min="272" max="272" width="8.7109375" style="1" customWidth="1"/>
    <col min="273" max="273" width="9.85546875" style="1" customWidth="1"/>
    <col min="274" max="274" width="8.5703125" style="1" customWidth="1"/>
    <col min="275" max="275" width="8.7109375" style="1" customWidth="1"/>
    <col min="276" max="276" width="9.7109375" style="1" customWidth="1"/>
    <col min="277" max="277" width="11" style="1" customWidth="1"/>
    <col min="278" max="278" width="14.28515625" style="1" customWidth="1"/>
    <col min="279" max="279" width="12.42578125" style="1" customWidth="1"/>
    <col min="280" max="280" width="13.28515625" style="1" customWidth="1"/>
    <col min="281" max="281" width="9.140625" style="1"/>
    <col min="282" max="282" width="11.7109375" style="1" customWidth="1"/>
    <col min="283" max="283" width="10.140625" style="1" customWidth="1"/>
    <col min="284" max="512" width="9.140625" style="1"/>
    <col min="513" max="513" width="4.5703125" style="1" customWidth="1"/>
    <col min="514" max="514" width="19.28515625" style="1" customWidth="1"/>
    <col min="515" max="515" width="15.7109375" style="1" customWidth="1"/>
    <col min="516" max="516" width="9.5703125" style="1" customWidth="1"/>
    <col min="517" max="517" width="8.7109375" style="1" customWidth="1"/>
    <col min="518" max="523" width="9.7109375" style="1" customWidth="1"/>
    <col min="524" max="524" width="11.85546875" style="1" customWidth="1"/>
    <col min="525" max="525" width="8.42578125" style="1" customWidth="1"/>
    <col min="526" max="526" width="10.42578125" style="1" customWidth="1"/>
    <col min="527" max="527" width="5.85546875" style="1" customWidth="1"/>
    <col min="528" max="528" width="8.7109375" style="1" customWidth="1"/>
    <col min="529" max="529" width="9.85546875" style="1" customWidth="1"/>
    <col min="530" max="530" width="8.5703125" style="1" customWidth="1"/>
    <col min="531" max="531" width="8.7109375" style="1" customWidth="1"/>
    <col min="532" max="532" width="9.7109375" style="1" customWidth="1"/>
    <col min="533" max="533" width="11" style="1" customWidth="1"/>
    <col min="534" max="534" width="14.28515625" style="1" customWidth="1"/>
    <col min="535" max="535" width="12.42578125" style="1" customWidth="1"/>
    <col min="536" max="536" width="13.28515625" style="1" customWidth="1"/>
    <col min="537" max="537" width="9.140625" style="1"/>
    <col min="538" max="538" width="11.7109375" style="1" customWidth="1"/>
    <col min="539" max="539" width="10.140625" style="1" customWidth="1"/>
    <col min="540" max="768" width="9.140625" style="1"/>
    <col min="769" max="769" width="4.5703125" style="1" customWidth="1"/>
    <col min="770" max="770" width="19.28515625" style="1" customWidth="1"/>
    <col min="771" max="771" width="15.7109375" style="1" customWidth="1"/>
    <col min="772" max="772" width="9.5703125" style="1" customWidth="1"/>
    <col min="773" max="773" width="8.7109375" style="1" customWidth="1"/>
    <col min="774" max="779" width="9.7109375" style="1" customWidth="1"/>
    <col min="780" max="780" width="11.85546875" style="1" customWidth="1"/>
    <col min="781" max="781" width="8.42578125" style="1" customWidth="1"/>
    <col min="782" max="782" width="10.42578125" style="1" customWidth="1"/>
    <col min="783" max="783" width="5.85546875" style="1" customWidth="1"/>
    <col min="784" max="784" width="8.7109375" style="1" customWidth="1"/>
    <col min="785" max="785" width="9.85546875" style="1" customWidth="1"/>
    <col min="786" max="786" width="8.5703125" style="1" customWidth="1"/>
    <col min="787" max="787" width="8.7109375" style="1" customWidth="1"/>
    <col min="788" max="788" width="9.7109375" style="1" customWidth="1"/>
    <col min="789" max="789" width="11" style="1" customWidth="1"/>
    <col min="790" max="790" width="14.28515625" style="1" customWidth="1"/>
    <col min="791" max="791" width="12.42578125" style="1" customWidth="1"/>
    <col min="792" max="792" width="13.28515625" style="1" customWidth="1"/>
    <col min="793" max="793" width="9.140625" style="1"/>
    <col min="794" max="794" width="11.7109375" style="1" customWidth="1"/>
    <col min="795" max="795" width="10.140625" style="1" customWidth="1"/>
    <col min="796" max="1024" width="9.140625" style="1"/>
    <col min="1025" max="1025" width="4.5703125" style="1" customWidth="1"/>
    <col min="1026" max="1026" width="19.28515625" style="1" customWidth="1"/>
    <col min="1027" max="1027" width="15.7109375" style="1" customWidth="1"/>
    <col min="1028" max="1028" width="9.5703125" style="1" customWidth="1"/>
    <col min="1029" max="1029" width="8.7109375" style="1" customWidth="1"/>
    <col min="1030" max="1035" width="9.7109375" style="1" customWidth="1"/>
    <col min="1036" max="1036" width="11.85546875" style="1" customWidth="1"/>
    <col min="1037" max="1037" width="8.42578125" style="1" customWidth="1"/>
    <col min="1038" max="1038" width="10.42578125" style="1" customWidth="1"/>
    <col min="1039" max="1039" width="5.85546875" style="1" customWidth="1"/>
    <col min="1040" max="1040" width="8.7109375" style="1" customWidth="1"/>
    <col min="1041" max="1041" width="9.85546875" style="1" customWidth="1"/>
    <col min="1042" max="1042" width="8.5703125" style="1" customWidth="1"/>
    <col min="1043" max="1043" width="8.7109375" style="1" customWidth="1"/>
    <col min="1044" max="1044" width="9.7109375" style="1" customWidth="1"/>
    <col min="1045" max="1045" width="11" style="1" customWidth="1"/>
    <col min="1046" max="1046" width="14.28515625" style="1" customWidth="1"/>
    <col min="1047" max="1047" width="12.42578125" style="1" customWidth="1"/>
    <col min="1048" max="1048" width="13.28515625" style="1" customWidth="1"/>
    <col min="1049" max="1049" width="9.140625" style="1"/>
    <col min="1050" max="1050" width="11.7109375" style="1" customWidth="1"/>
    <col min="1051" max="1051" width="10.140625" style="1" customWidth="1"/>
    <col min="1052" max="1280" width="9.140625" style="1"/>
    <col min="1281" max="1281" width="4.5703125" style="1" customWidth="1"/>
    <col min="1282" max="1282" width="19.28515625" style="1" customWidth="1"/>
    <col min="1283" max="1283" width="15.7109375" style="1" customWidth="1"/>
    <col min="1284" max="1284" width="9.5703125" style="1" customWidth="1"/>
    <col min="1285" max="1285" width="8.7109375" style="1" customWidth="1"/>
    <col min="1286" max="1291" width="9.7109375" style="1" customWidth="1"/>
    <col min="1292" max="1292" width="11.85546875" style="1" customWidth="1"/>
    <col min="1293" max="1293" width="8.42578125" style="1" customWidth="1"/>
    <col min="1294" max="1294" width="10.42578125" style="1" customWidth="1"/>
    <col min="1295" max="1295" width="5.85546875" style="1" customWidth="1"/>
    <col min="1296" max="1296" width="8.7109375" style="1" customWidth="1"/>
    <col min="1297" max="1297" width="9.85546875" style="1" customWidth="1"/>
    <col min="1298" max="1298" width="8.5703125" style="1" customWidth="1"/>
    <col min="1299" max="1299" width="8.7109375" style="1" customWidth="1"/>
    <col min="1300" max="1300" width="9.7109375" style="1" customWidth="1"/>
    <col min="1301" max="1301" width="11" style="1" customWidth="1"/>
    <col min="1302" max="1302" width="14.28515625" style="1" customWidth="1"/>
    <col min="1303" max="1303" width="12.42578125" style="1" customWidth="1"/>
    <col min="1304" max="1304" width="13.28515625" style="1" customWidth="1"/>
    <col min="1305" max="1305" width="9.140625" style="1"/>
    <col min="1306" max="1306" width="11.7109375" style="1" customWidth="1"/>
    <col min="1307" max="1307" width="10.140625" style="1" customWidth="1"/>
    <col min="1308" max="1536" width="9.140625" style="1"/>
    <col min="1537" max="1537" width="4.5703125" style="1" customWidth="1"/>
    <col min="1538" max="1538" width="19.28515625" style="1" customWidth="1"/>
    <col min="1539" max="1539" width="15.7109375" style="1" customWidth="1"/>
    <col min="1540" max="1540" width="9.5703125" style="1" customWidth="1"/>
    <col min="1541" max="1541" width="8.7109375" style="1" customWidth="1"/>
    <col min="1542" max="1547" width="9.7109375" style="1" customWidth="1"/>
    <col min="1548" max="1548" width="11.85546875" style="1" customWidth="1"/>
    <col min="1549" max="1549" width="8.42578125" style="1" customWidth="1"/>
    <col min="1550" max="1550" width="10.42578125" style="1" customWidth="1"/>
    <col min="1551" max="1551" width="5.85546875" style="1" customWidth="1"/>
    <col min="1552" max="1552" width="8.7109375" style="1" customWidth="1"/>
    <col min="1553" max="1553" width="9.85546875" style="1" customWidth="1"/>
    <col min="1554" max="1554" width="8.5703125" style="1" customWidth="1"/>
    <col min="1555" max="1555" width="8.7109375" style="1" customWidth="1"/>
    <col min="1556" max="1556" width="9.7109375" style="1" customWidth="1"/>
    <col min="1557" max="1557" width="11" style="1" customWidth="1"/>
    <col min="1558" max="1558" width="14.28515625" style="1" customWidth="1"/>
    <col min="1559" max="1559" width="12.42578125" style="1" customWidth="1"/>
    <col min="1560" max="1560" width="13.28515625" style="1" customWidth="1"/>
    <col min="1561" max="1561" width="9.140625" style="1"/>
    <col min="1562" max="1562" width="11.7109375" style="1" customWidth="1"/>
    <col min="1563" max="1563" width="10.140625" style="1" customWidth="1"/>
    <col min="1564" max="1792" width="9.140625" style="1"/>
    <col min="1793" max="1793" width="4.5703125" style="1" customWidth="1"/>
    <col min="1794" max="1794" width="19.28515625" style="1" customWidth="1"/>
    <col min="1795" max="1795" width="15.7109375" style="1" customWidth="1"/>
    <col min="1796" max="1796" width="9.5703125" style="1" customWidth="1"/>
    <col min="1797" max="1797" width="8.7109375" style="1" customWidth="1"/>
    <col min="1798" max="1803" width="9.7109375" style="1" customWidth="1"/>
    <col min="1804" max="1804" width="11.85546875" style="1" customWidth="1"/>
    <col min="1805" max="1805" width="8.42578125" style="1" customWidth="1"/>
    <col min="1806" max="1806" width="10.42578125" style="1" customWidth="1"/>
    <col min="1807" max="1807" width="5.85546875" style="1" customWidth="1"/>
    <col min="1808" max="1808" width="8.7109375" style="1" customWidth="1"/>
    <col min="1809" max="1809" width="9.85546875" style="1" customWidth="1"/>
    <col min="1810" max="1810" width="8.5703125" style="1" customWidth="1"/>
    <col min="1811" max="1811" width="8.7109375" style="1" customWidth="1"/>
    <col min="1812" max="1812" width="9.7109375" style="1" customWidth="1"/>
    <col min="1813" max="1813" width="11" style="1" customWidth="1"/>
    <col min="1814" max="1814" width="14.28515625" style="1" customWidth="1"/>
    <col min="1815" max="1815" width="12.42578125" style="1" customWidth="1"/>
    <col min="1816" max="1816" width="13.28515625" style="1" customWidth="1"/>
    <col min="1817" max="1817" width="9.140625" style="1"/>
    <col min="1818" max="1818" width="11.7109375" style="1" customWidth="1"/>
    <col min="1819" max="1819" width="10.140625" style="1" customWidth="1"/>
    <col min="1820" max="2048" width="9.140625" style="1"/>
    <col min="2049" max="2049" width="4.5703125" style="1" customWidth="1"/>
    <col min="2050" max="2050" width="19.28515625" style="1" customWidth="1"/>
    <col min="2051" max="2051" width="15.7109375" style="1" customWidth="1"/>
    <col min="2052" max="2052" width="9.5703125" style="1" customWidth="1"/>
    <col min="2053" max="2053" width="8.7109375" style="1" customWidth="1"/>
    <col min="2054" max="2059" width="9.7109375" style="1" customWidth="1"/>
    <col min="2060" max="2060" width="11.85546875" style="1" customWidth="1"/>
    <col min="2061" max="2061" width="8.42578125" style="1" customWidth="1"/>
    <col min="2062" max="2062" width="10.42578125" style="1" customWidth="1"/>
    <col min="2063" max="2063" width="5.85546875" style="1" customWidth="1"/>
    <col min="2064" max="2064" width="8.7109375" style="1" customWidth="1"/>
    <col min="2065" max="2065" width="9.85546875" style="1" customWidth="1"/>
    <col min="2066" max="2066" width="8.5703125" style="1" customWidth="1"/>
    <col min="2067" max="2067" width="8.7109375" style="1" customWidth="1"/>
    <col min="2068" max="2068" width="9.7109375" style="1" customWidth="1"/>
    <col min="2069" max="2069" width="11" style="1" customWidth="1"/>
    <col min="2070" max="2070" width="14.28515625" style="1" customWidth="1"/>
    <col min="2071" max="2071" width="12.42578125" style="1" customWidth="1"/>
    <col min="2072" max="2072" width="13.28515625" style="1" customWidth="1"/>
    <col min="2073" max="2073" width="9.140625" style="1"/>
    <col min="2074" max="2074" width="11.7109375" style="1" customWidth="1"/>
    <col min="2075" max="2075" width="10.140625" style="1" customWidth="1"/>
    <col min="2076" max="2304" width="9.140625" style="1"/>
    <col min="2305" max="2305" width="4.5703125" style="1" customWidth="1"/>
    <col min="2306" max="2306" width="19.28515625" style="1" customWidth="1"/>
    <col min="2307" max="2307" width="15.7109375" style="1" customWidth="1"/>
    <col min="2308" max="2308" width="9.5703125" style="1" customWidth="1"/>
    <col min="2309" max="2309" width="8.7109375" style="1" customWidth="1"/>
    <col min="2310" max="2315" width="9.7109375" style="1" customWidth="1"/>
    <col min="2316" max="2316" width="11.85546875" style="1" customWidth="1"/>
    <col min="2317" max="2317" width="8.42578125" style="1" customWidth="1"/>
    <col min="2318" max="2318" width="10.42578125" style="1" customWidth="1"/>
    <col min="2319" max="2319" width="5.85546875" style="1" customWidth="1"/>
    <col min="2320" max="2320" width="8.7109375" style="1" customWidth="1"/>
    <col min="2321" max="2321" width="9.85546875" style="1" customWidth="1"/>
    <col min="2322" max="2322" width="8.5703125" style="1" customWidth="1"/>
    <col min="2323" max="2323" width="8.7109375" style="1" customWidth="1"/>
    <col min="2324" max="2324" width="9.7109375" style="1" customWidth="1"/>
    <col min="2325" max="2325" width="11" style="1" customWidth="1"/>
    <col min="2326" max="2326" width="14.28515625" style="1" customWidth="1"/>
    <col min="2327" max="2327" width="12.42578125" style="1" customWidth="1"/>
    <col min="2328" max="2328" width="13.28515625" style="1" customWidth="1"/>
    <col min="2329" max="2329" width="9.140625" style="1"/>
    <col min="2330" max="2330" width="11.7109375" style="1" customWidth="1"/>
    <col min="2331" max="2331" width="10.140625" style="1" customWidth="1"/>
    <col min="2332" max="2560" width="9.140625" style="1"/>
    <col min="2561" max="2561" width="4.5703125" style="1" customWidth="1"/>
    <col min="2562" max="2562" width="19.28515625" style="1" customWidth="1"/>
    <col min="2563" max="2563" width="15.7109375" style="1" customWidth="1"/>
    <col min="2564" max="2564" width="9.5703125" style="1" customWidth="1"/>
    <col min="2565" max="2565" width="8.7109375" style="1" customWidth="1"/>
    <col min="2566" max="2571" width="9.7109375" style="1" customWidth="1"/>
    <col min="2572" max="2572" width="11.85546875" style="1" customWidth="1"/>
    <col min="2573" max="2573" width="8.42578125" style="1" customWidth="1"/>
    <col min="2574" max="2574" width="10.42578125" style="1" customWidth="1"/>
    <col min="2575" max="2575" width="5.85546875" style="1" customWidth="1"/>
    <col min="2576" max="2576" width="8.7109375" style="1" customWidth="1"/>
    <col min="2577" max="2577" width="9.85546875" style="1" customWidth="1"/>
    <col min="2578" max="2578" width="8.5703125" style="1" customWidth="1"/>
    <col min="2579" max="2579" width="8.7109375" style="1" customWidth="1"/>
    <col min="2580" max="2580" width="9.7109375" style="1" customWidth="1"/>
    <col min="2581" max="2581" width="11" style="1" customWidth="1"/>
    <col min="2582" max="2582" width="14.28515625" style="1" customWidth="1"/>
    <col min="2583" max="2583" width="12.42578125" style="1" customWidth="1"/>
    <col min="2584" max="2584" width="13.28515625" style="1" customWidth="1"/>
    <col min="2585" max="2585" width="9.140625" style="1"/>
    <col min="2586" max="2586" width="11.7109375" style="1" customWidth="1"/>
    <col min="2587" max="2587" width="10.140625" style="1" customWidth="1"/>
    <col min="2588" max="2816" width="9.140625" style="1"/>
    <col min="2817" max="2817" width="4.5703125" style="1" customWidth="1"/>
    <col min="2818" max="2818" width="19.28515625" style="1" customWidth="1"/>
    <col min="2819" max="2819" width="15.7109375" style="1" customWidth="1"/>
    <col min="2820" max="2820" width="9.5703125" style="1" customWidth="1"/>
    <col min="2821" max="2821" width="8.7109375" style="1" customWidth="1"/>
    <col min="2822" max="2827" width="9.7109375" style="1" customWidth="1"/>
    <col min="2828" max="2828" width="11.85546875" style="1" customWidth="1"/>
    <col min="2829" max="2829" width="8.42578125" style="1" customWidth="1"/>
    <col min="2830" max="2830" width="10.42578125" style="1" customWidth="1"/>
    <col min="2831" max="2831" width="5.85546875" style="1" customWidth="1"/>
    <col min="2832" max="2832" width="8.7109375" style="1" customWidth="1"/>
    <col min="2833" max="2833" width="9.85546875" style="1" customWidth="1"/>
    <col min="2834" max="2834" width="8.5703125" style="1" customWidth="1"/>
    <col min="2835" max="2835" width="8.7109375" style="1" customWidth="1"/>
    <col min="2836" max="2836" width="9.7109375" style="1" customWidth="1"/>
    <col min="2837" max="2837" width="11" style="1" customWidth="1"/>
    <col min="2838" max="2838" width="14.28515625" style="1" customWidth="1"/>
    <col min="2839" max="2839" width="12.42578125" style="1" customWidth="1"/>
    <col min="2840" max="2840" width="13.28515625" style="1" customWidth="1"/>
    <col min="2841" max="2841" width="9.140625" style="1"/>
    <col min="2842" max="2842" width="11.7109375" style="1" customWidth="1"/>
    <col min="2843" max="2843" width="10.140625" style="1" customWidth="1"/>
    <col min="2844" max="3072" width="9.140625" style="1"/>
    <col min="3073" max="3073" width="4.5703125" style="1" customWidth="1"/>
    <col min="3074" max="3074" width="19.28515625" style="1" customWidth="1"/>
    <col min="3075" max="3075" width="15.7109375" style="1" customWidth="1"/>
    <col min="3076" max="3076" width="9.5703125" style="1" customWidth="1"/>
    <col min="3077" max="3077" width="8.7109375" style="1" customWidth="1"/>
    <col min="3078" max="3083" width="9.7109375" style="1" customWidth="1"/>
    <col min="3084" max="3084" width="11.85546875" style="1" customWidth="1"/>
    <col min="3085" max="3085" width="8.42578125" style="1" customWidth="1"/>
    <col min="3086" max="3086" width="10.42578125" style="1" customWidth="1"/>
    <col min="3087" max="3087" width="5.85546875" style="1" customWidth="1"/>
    <col min="3088" max="3088" width="8.7109375" style="1" customWidth="1"/>
    <col min="3089" max="3089" width="9.85546875" style="1" customWidth="1"/>
    <col min="3090" max="3090" width="8.5703125" style="1" customWidth="1"/>
    <col min="3091" max="3091" width="8.7109375" style="1" customWidth="1"/>
    <col min="3092" max="3092" width="9.7109375" style="1" customWidth="1"/>
    <col min="3093" max="3093" width="11" style="1" customWidth="1"/>
    <col min="3094" max="3094" width="14.28515625" style="1" customWidth="1"/>
    <col min="3095" max="3095" width="12.42578125" style="1" customWidth="1"/>
    <col min="3096" max="3096" width="13.28515625" style="1" customWidth="1"/>
    <col min="3097" max="3097" width="9.140625" style="1"/>
    <col min="3098" max="3098" width="11.7109375" style="1" customWidth="1"/>
    <col min="3099" max="3099" width="10.140625" style="1" customWidth="1"/>
    <col min="3100" max="3328" width="9.140625" style="1"/>
    <col min="3329" max="3329" width="4.5703125" style="1" customWidth="1"/>
    <col min="3330" max="3330" width="19.28515625" style="1" customWidth="1"/>
    <col min="3331" max="3331" width="15.7109375" style="1" customWidth="1"/>
    <col min="3332" max="3332" width="9.5703125" style="1" customWidth="1"/>
    <col min="3333" max="3333" width="8.7109375" style="1" customWidth="1"/>
    <col min="3334" max="3339" width="9.7109375" style="1" customWidth="1"/>
    <col min="3340" max="3340" width="11.85546875" style="1" customWidth="1"/>
    <col min="3341" max="3341" width="8.42578125" style="1" customWidth="1"/>
    <col min="3342" max="3342" width="10.42578125" style="1" customWidth="1"/>
    <col min="3343" max="3343" width="5.85546875" style="1" customWidth="1"/>
    <col min="3344" max="3344" width="8.7109375" style="1" customWidth="1"/>
    <col min="3345" max="3345" width="9.85546875" style="1" customWidth="1"/>
    <col min="3346" max="3346" width="8.5703125" style="1" customWidth="1"/>
    <col min="3347" max="3347" width="8.7109375" style="1" customWidth="1"/>
    <col min="3348" max="3348" width="9.7109375" style="1" customWidth="1"/>
    <col min="3349" max="3349" width="11" style="1" customWidth="1"/>
    <col min="3350" max="3350" width="14.28515625" style="1" customWidth="1"/>
    <col min="3351" max="3351" width="12.42578125" style="1" customWidth="1"/>
    <col min="3352" max="3352" width="13.28515625" style="1" customWidth="1"/>
    <col min="3353" max="3353" width="9.140625" style="1"/>
    <col min="3354" max="3354" width="11.7109375" style="1" customWidth="1"/>
    <col min="3355" max="3355" width="10.140625" style="1" customWidth="1"/>
    <col min="3356" max="3584" width="9.140625" style="1"/>
    <col min="3585" max="3585" width="4.5703125" style="1" customWidth="1"/>
    <col min="3586" max="3586" width="19.28515625" style="1" customWidth="1"/>
    <col min="3587" max="3587" width="15.7109375" style="1" customWidth="1"/>
    <col min="3588" max="3588" width="9.5703125" style="1" customWidth="1"/>
    <col min="3589" max="3589" width="8.7109375" style="1" customWidth="1"/>
    <col min="3590" max="3595" width="9.7109375" style="1" customWidth="1"/>
    <col min="3596" max="3596" width="11.85546875" style="1" customWidth="1"/>
    <col min="3597" max="3597" width="8.42578125" style="1" customWidth="1"/>
    <col min="3598" max="3598" width="10.42578125" style="1" customWidth="1"/>
    <col min="3599" max="3599" width="5.85546875" style="1" customWidth="1"/>
    <col min="3600" max="3600" width="8.7109375" style="1" customWidth="1"/>
    <col min="3601" max="3601" width="9.85546875" style="1" customWidth="1"/>
    <col min="3602" max="3602" width="8.5703125" style="1" customWidth="1"/>
    <col min="3603" max="3603" width="8.7109375" style="1" customWidth="1"/>
    <col min="3604" max="3604" width="9.7109375" style="1" customWidth="1"/>
    <col min="3605" max="3605" width="11" style="1" customWidth="1"/>
    <col min="3606" max="3606" width="14.28515625" style="1" customWidth="1"/>
    <col min="3607" max="3607" width="12.42578125" style="1" customWidth="1"/>
    <col min="3608" max="3608" width="13.28515625" style="1" customWidth="1"/>
    <col min="3609" max="3609" width="9.140625" style="1"/>
    <col min="3610" max="3610" width="11.7109375" style="1" customWidth="1"/>
    <col min="3611" max="3611" width="10.140625" style="1" customWidth="1"/>
    <col min="3612" max="3840" width="9.140625" style="1"/>
    <col min="3841" max="3841" width="4.5703125" style="1" customWidth="1"/>
    <col min="3842" max="3842" width="19.28515625" style="1" customWidth="1"/>
    <col min="3843" max="3843" width="15.7109375" style="1" customWidth="1"/>
    <col min="3844" max="3844" width="9.5703125" style="1" customWidth="1"/>
    <col min="3845" max="3845" width="8.7109375" style="1" customWidth="1"/>
    <col min="3846" max="3851" width="9.7109375" style="1" customWidth="1"/>
    <col min="3852" max="3852" width="11.85546875" style="1" customWidth="1"/>
    <col min="3853" max="3853" width="8.42578125" style="1" customWidth="1"/>
    <col min="3854" max="3854" width="10.42578125" style="1" customWidth="1"/>
    <col min="3855" max="3855" width="5.85546875" style="1" customWidth="1"/>
    <col min="3856" max="3856" width="8.7109375" style="1" customWidth="1"/>
    <col min="3857" max="3857" width="9.85546875" style="1" customWidth="1"/>
    <col min="3858" max="3858" width="8.5703125" style="1" customWidth="1"/>
    <col min="3859" max="3859" width="8.7109375" style="1" customWidth="1"/>
    <col min="3860" max="3860" width="9.7109375" style="1" customWidth="1"/>
    <col min="3861" max="3861" width="11" style="1" customWidth="1"/>
    <col min="3862" max="3862" width="14.28515625" style="1" customWidth="1"/>
    <col min="3863" max="3863" width="12.42578125" style="1" customWidth="1"/>
    <col min="3864" max="3864" width="13.28515625" style="1" customWidth="1"/>
    <col min="3865" max="3865" width="9.140625" style="1"/>
    <col min="3866" max="3866" width="11.7109375" style="1" customWidth="1"/>
    <col min="3867" max="3867" width="10.140625" style="1" customWidth="1"/>
    <col min="3868" max="4096" width="9.140625" style="1"/>
    <col min="4097" max="4097" width="4.5703125" style="1" customWidth="1"/>
    <col min="4098" max="4098" width="19.28515625" style="1" customWidth="1"/>
    <col min="4099" max="4099" width="15.7109375" style="1" customWidth="1"/>
    <col min="4100" max="4100" width="9.5703125" style="1" customWidth="1"/>
    <col min="4101" max="4101" width="8.7109375" style="1" customWidth="1"/>
    <col min="4102" max="4107" width="9.7109375" style="1" customWidth="1"/>
    <col min="4108" max="4108" width="11.85546875" style="1" customWidth="1"/>
    <col min="4109" max="4109" width="8.42578125" style="1" customWidth="1"/>
    <col min="4110" max="4110" width="10.42578125" style="1" customWidth="1"/>
    <col min="4111" max="4111" width="5.85546875" style="1" customWidth="1"/>
    <col min="4112" max="4112" width="8.7109375" style="1" customWidth="1"/>
    <col min="4113" max="4113" width="9.85546875" style="1" customWidth="1"/>
    <col min="4114" max="4114" width="8.5703125" style="1" customWidth="1"/>
    <col min="4115" max="4115" width="8.7109375" style="1" customWidth="1"/>
    <col min="4116" max="4116" width="9.7109375" style="1" customWidth="1"/>
    <col min="4117" max="4117" width="11" style="1" customWidth="1"/>
    <col min="4118" max="4118" width="14.28515625" style="1" customWidth="1"/>
    <col min="4119" max="4119" width="12.42578125" style="1" customWidth="1"/>
    <col min="4120" max="4120" width="13.28515625" style="1" customWidth="1"/>
    <col min="4121" max="4121" width="9.140625" style="1"/>
    <col min="4122" max="4122" width="11.7109375" style="1" customWidth="1"/>
    <col min="4123" max="4123" width="10.140625" style="1" customWidth="1"/>
    <col min="4124" max="4352" width="9.140625" style="1"/>
    <col min="4353" max="4353" width="4.5703125" style="1" customWidth="1"/>
    <col min="4354" max="4354" width="19.28515625" style="1" customWidth="1"/>
    <col min="4355" max="4355" width="15.7109375" style="1" customWidth="1"/>
    <col min="4356" max="4356" width="9.5703125" style="1" customWidth="1"/>
    <col min="4357" max="4357" width="8.7109375" style="1" customWidth="1"/>
    <col min="4358" max="4363" width="9.7109375" style="1" customWidth="1"/>
    <col min="4364" max="4364" width="11.85546875" style="1" customWidth="1"/>
    <col min="4365" max="4365" width="8.42578125" style="1" customWidth="1"/>
    <col min="4366" max="4366" width="10.42578125" style="1" customWidth="1"/>
    <col min="4367" max="4367" width="5.85546875" style="1" customWidth="1"/>
    <col min="4368" max="4368" width="8.7109375" style="1" customWidth="1"/>
    <col min="4369" max="4369" width="9.85546875" style="1" customWidth="1"/>
    <col min="4370" max="4370" width="8.5703125" style="1" customWidth="1"/>
    <col min="4371" max="4371" width="8.7109375" style="1" customWidth="1"/>
    <col min="4372" max="4372" width="9.7109375" style="1" customWidth="1"/>
    <col min="4373" max="4373" width="11" style="1" customWidth="1"/>
    <col min="4374" max="4374" width="14.28515625" style="1" customWidth="1"/>
    <col min="4375" max="4375" width="12.42578125" style="1" customWidth="1"/>
    <col min="4376" max="4376" width="13.28515625" style="1" customWidth="1"/>
    <col min="4377" max="4377" width="9.140625" style="1"/>
    <col min="4378" max="4378" width="11.7109375" style="1" customWidth="1"/>
    <col min="4379" max="4379" width="10.140625" style="1" customWidth="1"/>
    <col min="4380" max="4608" width="9.140625" style="1"/>
    <col min="4609" max="4609" width="4.5703125" style="1" customWidth="1"/>
    <col min="4610" max="4610" width="19.28515625" style="1" customWidth="1"/>
    <col min="4611" max="4611" width="15.7109375" style="1" customWidth="1"/>
    <col min="4612" max="4612" width="9.5703125" style="1" customWidth="1"/>
    <col min="4613" max="4613" width="8.7109375" style="1" customWidth="1"/>
    <col min="4614" max="4619" width="9.7109375" style="1" customWidth="1"/>
    <col min="4620" max="4620" width="11.85546875" style="1" customWidth="1"/>
    <col min="4621" max="4621" width="8.42578125" style="1" customWidth="1"/>
    <col min="4622" max="4622" width="10.42578125" style="1" customWidth="1"/>
    <col min="4623" max="4623" width="5.85546875" style="1" customWidth="1"/>
    <col min="4624" max="4624" width="8.7109375" style="1" customWidth="1"/>
    <col min="4625" max="4625" width="9.85546875" style="1" customWidth="1"/>
    <col min="4626" max="4626" width="8.5703125" style="1" customWidth="1"/>
    <col min="4627" max="4627" width="8.7109375" style="1" customWidth="1"/>
    <col min="4628" max="4628" width="9.7109375" style="1" customWidth="1"/>
    <col min="4629" max="4629" width="11" style="1" customWidth="1"/>
    <col min="4630" max="4630" width="14.28515625" style="1" customWidth="1"/>
    <col min="4631" max="4631" width="12.42578125" style="1" customWidth="1"/>
    <col min="4632" max="4632" width="13.28515625" style="1" customWidth="1"/>
    <col min="4633" max="4633" width="9.140625" style="1"/>
    <col min="4634" max="4634" width="11.7109375" style="1" customWidth="1"/>
    <col min="4635" max="4635" width="10.140625" style="1" customWidth="1"/>
    <col min="4636" max="4864" width="9.140625" style="1"/>
    <col min="4865" max="4865" width="4.5703125" style="1" customWidth="1"/>
    <col min="4866" max="4866" width="19.28515625" style="1" customWidth="1"/>
    <col min="4867" max="4867" width="15.7109375" style="1" customWidth="1"/>
    <col min="4868" max="4868" width="9.5703125" style="1" customWidth="1"/>
    <col min="4869" max="4869" width="8.7109375" style="1" customWidth="1"/>
    <col min="4870" max="4875" width="9.7109375" style="1" customWidth="1"/>
    <col min="4876" max="4876" width="11.85546875" style="1" customWidth="1"/>
    <col min="4877" max="4877" width="8.42578125" style="1" customWidth="1"/>
    <col min="4878" max="4878" width="10.42578125" style="1" customWidth="1"/>
    <col min="4879" max="4879" width="5.85546875" style="1" customWidth="1"/>
    <col min="4880" max="4880" width="8.7109375" style="1" customWidth="1"/>
    <col min="4881" max="4881" width="9.85546875" style="1" customWidth="1"/>
    <col min="4882" max="4882" width="8.5703125" style="1" customWidth="1"/>
    <col min="4883" max="4883" width="8.7109375" style="1" customWidth="1"/>
    <col min="4884" max="4884" width="9.7109375" style="1" customWidth="1"/>
    <col min="4885" max="4885" width="11" style="1" customWidth="1"/>
    <col min="4886" max="4886" width="14.28515625" style="1" customWidth="1"/>
    <col min="4887" max="4887" width="12.42578125" style="1" customWidth="1"/>
    <col min="4888" max="4888" width="13.28515625" style="1" customWidth="1"/>
    <col min="4889" max="4889" width="9.140625" style="1"/>
    <col min="4890" max="4890" width="11.7109375" style="1" customWidth="1"/>
    <col min="4891" max="4891" width="10.140625" style="1" customWidth="1"/>
    <col min="4892" max="5120" width="9.140625" style="1"/>
    <col min="5121" max="5121" width="4.5703125" style="1" customWidth="1"/>
    <col min="5122" max="5122" width="19.28515625" style="1" customWidth="1"/>
    <col min="5123" max="5123" width="15.7109375" style="1" customWidth="1"/>
    <col min="5124" max="5124" width="9.5703125" style="1" customWidth="1"/>
    <col min="5125" max="5125" width="8.7109375" style="1" customWidth="1"/>
    <col min="5126" max="5131" width="9.7109375" style="1" customWidth="1"/>
    <col min="5132" max="5132" width="11.85546875" style="1" customWidth="1"/>
    <col min="5133" max="5133" width="8.42578125" style="1" customWidth="1"/>
    <col min="5134" max="5134" width="10.42578125" style="1" customWidth="1"/>
    <col min="5135" max="5135" width="5.85546875" style="1" customWidth="1"/>
    <col min="5136" max="5136" width="8.7109375" style="1" customWidth="1"/>
    <col min="5137" max="5137" width="9.85546875" style="1" customWidth="1"/>
    <col min="5138" max="5138" width="8.5703125" style="1" customWidth="1"/>
    <col min="5139" max="5139" width="8.7109375" style="1" customWidth="1"/>
    <col min="5140" max="5140" width="9.7109375" style="1" customWidth="1"/>
    <col min="5141" max="5141" width="11" style="1" customWidth="1"/>
    <col min="5142" max="5142" width="14.28515625" style="1" customWidth="1"/>
    <col min="5143" max="5143" width="12.42578125" style="1" customWidth="1"/>
    <col min="5144" max="5144" width="13.28515625" style="1" customWidth="1"/>
    <col min="5145" max="5145" width="9.140625" style="1"/>
    <col min="5146" max="5146" width="11.7109375" style="1" customWidth="1"/>
    <col min="5147" max="5147" width="10.140625" style="1" customWidth="1"/>
    <col min="5148" max="5376" width="9.140625" style="1"/>
    <col min="5377" max="5377" width="4.5703125" style="1" customWidth="1"/>
    <col min="5378" max="5378" width="19.28515625" style="1" customWidth="1"/>
    <col min="5379" max="5379" width="15.7109375" style="1" customWidth="1"/>
    <col min="5380" max="5380" width="9.5703125" style="1" customWidth="1"/>
    <col min="5381" max="5381" width="8.7109375" style="1" customWidth="1"/>
    <col min="5382" max="5387" width="9.7109375" style="1" customWidth="1"/>
    <col min="5388" max="5388" width="11.85546875" style="1" customWidth="1"/>
    <col min="5389" max="5389" width="8.42578125" style="1" customWidth="1"/>
    <col min="5390" max="5390" width="10.42578125" style="1" customWidth="1"/>
    <col min="5391" max="5391" width="5.85546875" style="1" customWidth="1"/>
    <col min="5392" max="5392" width="8.7109375" style="1" customWidth="1"/>
    <col min="5393" max="5393" width="9.85546875" style="1" customWidth="1"/>
    <col min="5394" max="5394" width="8.5703125" style="1" customWidth="1"/>
    <col min="5395" max="5395" width="8.7109375" style="1" customWidth="1"/>
    <col min="5396" max="5396" width="9.7109375" style="1" customWidth="1"/>
    <col min="5397" max="5397" width="11" style="1" customWidth="1"/>
    <col min="5398" max="5398" width="14.28515625" style="1" customWidth="1"/>
    <col min="5399" max="5399" width="12.42578125" style="1" customWidth="1"/>
    <col min="5400" max="5400" width="13.28515625" style="1" customWidth="1"/>
    <col min="5401" max="5401" width="9.140625" style="1"/>
    <col min="5402" max="5402" width="11.7109375" style="1" customWidth="1"/>
    <col min="5403" max="5403" width="10.140625" style="1" customWidth="1"/>
    <col min="5404" max="5632" width="9.140625" style="1"/>
    <col min="5633" max="5633" width="4.5703125" style="1" customWidth="1"/>
    <col min="5634" max="5634" width="19.28515625" style="1" customWidth="1"/>
    <col min="5635" max="5635" width="15.7109375" style="1" customWidth="1"/>
    <col min="5636" max="5636" width="9.5703125" style="1" customWidth="1"/>
    <col min="5637" max="5637" width="8.7109375" style="1" customWidth="1"/>
    <col min="5638" max="5643" width="9.7109375" style="1" customWidth="1"/>
    <col min="5644" max="5644" width="11.85546875" style="1" customWidth="1"/>
    <col min="5645" max="5645" width="8.42578125" style="1" customWidth="1"/>
    <col min="5646" max="5646" width="10.42578125" style="1" customWidth="1"/>
    <col min="5647" max="5647" width="5.85546875" style="1" customWidth="1"/>
    <col min="5648" max="5648" width="8.7109375" style="1" customWidth="1"/>
    <col min="5649" max="5649" width="9.85546875" style="1" customWidth="1"/>
    <col min="5650" max="5650" width="8.5703125" style="1" customWidth="1"/>
    <col min="5651" max="5651" width="8.7109375" style="1" customWidth="1"/>
    <col min="5652" max="5652" width="9.7109375" style="1" customWidth="1"/>
    <col min="5653" max="5653" width="11" style="1" customWidth="1"/>
    <col min="5654" max="5654" width="14.28515625" style="1" customWidth="1"/>
    <col min="5655" max="5655" width="12.42578125" style="1" customWidth="1"/>
    <col min="5656" max="5656" width="13.28515625" style="1" customWidth="1"/>
    <col min="5657" max="5657" width="9.140625" style="1"/>
    <col min="5658" max="5658" width="11.7109375" style="1" customWidth="1"/>
    <col min="5659" max="5659" width="10.140625" style="1" customWidth="1"/>
    <col min="5660" max="5888" width="9.140625" style="1"/>
    <col min="5889" max="5889" width="4.5703125" style="1" customWidth="1"/>
    <col min="5890" max="5890" width="19.28515625" style="1" customWidth="1"/>
    <col min="5891" max="5891" width="15.7109375" style="1" customWidth="1"/>
    <col min="5892" max="5892" width="9.5703125" style="1" customWidth="1"/>
    <col min="5893" max="5893" width="8.7109375" style="1" customWidth="1"/>
    <col min="5894" max="5899" width="9.7109375" style="1" customWidth="1"/>
    <col min="5900" max="5900" width="11.85546875" style="1" customWidth="1"/>
    <col min="5901" max="5901" width="8.42578125" style="1" customWidth="1"/>
    <col min="5902" max="5902" width="10.42578125" style="1" customWidth="1"/>
    <col min="5903" max="5903" width="5.85546875" style="1" customWidth="1"/>
    <col min="5904" max="5904" width="8.7109375" style="1" customWidth="1"/>
    <col min="5905" max="5905" width="9.85546875" style="1" customWidth="1"/>
    <col min="5906" max="5906" width="8.5703125" style="1" customWidth="1"/>
    <col min="5907" max="5907" width="8.7109375" style="1" customWidth="1"/>
    <col min="5908" max="5908" width="9.7109375" style="1" customWidth="1"/>
    <col min="5909" max="5909" width="11" style="1" customWidth="1"/>
    <col min="5910" max="5910" width="14.28515625" style="1" customWidth="1"/>
    <col min="5911" max="5911" width="12.42578125" style="1" customWidth="1"/>
    <col min="5912" max="5912" width="13.28515625" style="1" customWidth="1"/>
    <col min="5913" max="5913" width="9.140625" style="1"/>
    <col min="5914" max="5914" width="11.7109375" style="1" customWidth="1"/>
    <col min="5915" max="5915" width="10.140625" style="1" customWidth="1"/>
    <col min="5916" max="6144" width="9.140625" style="1"/>
    <col min="6145" max="6145" width="4.5703125" style="1" customWidth="1"/>
    <col min="6146" max="6146" width="19.28515625" style="1" customWidth="1"/>
    <col min="6147" max="6147" width="15.7109375" style="1" customWidth="1"/>
    <col min="6148" max="6148" width="9.5703125" style="1" customWidth="1"/>
    <col min="6149" max="6149" width="8.7109375" style="1" customWidth="1"/>
    <col min="6150" max="6155" width="9.7109375" style="1" customWidth="1"/>
    <col min="6156" max="6156" width="11.85546875" style="1" customWidth="1"/>
    <col min="6157" max="6157" width="8.42578125" style="1" customWidth="1"/>
    <col min="6158" max="6158" width="10.42578125" style="1" customWidth="1"/>
    <col min="6159" max="6159" width="5.85546875" style="1" customWidth="1"/>
    <col min="6160" max="6160" width="8.7109375" style="1" customWidth="1"/>
    <col min="6161" max="6161" width="9.85546875" style="1" customWidth="1"/>
    <col min="6162" max="6162" width="8.5703125" style="1" customWidth="1"/>
    <col min="6163" max="6163" width="8.7109375" style="1" customWidth="1"/>
    <col min="6164" max="6164" width="9.7109375" style="1" customWidth="1"/>
    <col min="6165" max="6165" width="11" style="1" customWidth="1"/>
    <col min="6166" max="6166" width="14.28515625" style="1" customWidth="1"/>
    <col min="6167" max="6167" width="12.42578125" style="1" customWidth="1"/>
    <col min="6168" max="6168" width="13.28515625" style="1" customWidth="1"/>
    <col min="6169" max="6169" width="9.140625" style="1"/>
    <col min="6170" max="6170" width="11.7109375" style="1" customWidth="1"/>
    <col min="6171" max="6171" width="10.140625" style="1" customWidth="1"/>
    <col min="6172" max="6400" width="9.140625" style="1"/>
    <col min="6401" max="6401" width="4.5703125" style="1" customWidth="1"/>
    <col min="6402" max="6402" width="19.28515625" style="1" customWidth="1"/>
    <col min="6403" max="6403" width="15.7109375" style="1" customWidth="1"/>
    <col min="6404" max="6404" width="9.5703125" style="1" customWidth="1"/>
    <col min="6405" max="6405" width="8.7109375" style="1" customWidth="1"/>
    <col min="6406" max="6411" width="9.7109375" style="1" customWidth="1"/>
    <col min="6412" max="6412" width="11.85546875" style="1" customWidth="1"/>
    <col min="6413" max="6413" width="8.42578125" style="1" customWidth="1"/>
    <col min="6414" max="6414" width="10.42578125" style="1" customWidth="1"/>
    <col min="6415" max="6415" width="5.85546875" style="1" customWidth="1"/>
    <col min="6416" max="6416" width="8.7109375" style="1" customWidth="1"/>
    <col min="6417" max="6417" width="9.85546875" style="1" customWidth="1"/>
    <col min="6418" max="6418" width="8.5703125" style="1" customWidth="1"/>
    <col min="6419" max="6419" width="8.7109375" style="1" customWidth="1"/>
    <col min="6420" max="6420" width="9.7109375" style="1" customWidth="1"/>
    <col min="6421" max="6421" width="11" style="1" customWidth="1"/>
    <col min="6422" max="6422" width="14.28515625" style="1" customWidth="1"/>
    <col min="6423" max="6423" width="12.42578125" style="1" customWidth="1"/>
    <col min="6424" max="6424" width="13.28515625" style="1" customWidth="1"/>
    <col min="6425" max="6425" width="9.140625" style="1"/>
    <col min="6426" max="6426" width="11.7109375" style="1" customWidth="1"/>
    <col min="6427" max="6427" width="10.140625" style="1" customWidth="1"/>
    <col min="6428" max="6656" width="9.140625" style="1"/>
    <col min="6657" max="6657" width="4.5703125" style="1" customWidth="1"/>
    <col min="6658" max="6658" width="19.28515625" style="1" customWidth="1"/>
    <col min="6659" max="6659" width="15.7109375" style="1" customWidth="1"/>
    <col min="6660" max="6660" width="9.5703125" style="1" customWidth="1"/>
    <col min="6661" max="6661" width="8.7109375" style="1" customWidth="1"/>
    <col min="6662" max="6667" width="9.7109375" style="1" customWidth="1"/>
    <col min="6668" max="6668" width="11.85546875" style="1" customWidth="1"/>
    <col min="6669" max="6669" width="8.42578125" style="1" customWidth="1"/>
    <col min="6670" max="6670" width="10.42578125" style="1" customWidth="1"/>
    <col min="6671" max="6671" width="5.85546875" style="1" customWidth="1"/>
    <col min="6672" max="6672" width="8.7109375" style="1" customWidth="1"/>
    <col min="6673" max="6673" width="9.85546875" style="1" customWidth="1"/>
    <col min="6674" max="6674" width="8.5703125" style="1" customWidth="1"/>
    <col min="6675" max="6675" width="8.7109375" style="1" customWidth="1"/>
    <col min="6676" max="6676" width="9.7109375" style="1" customWidth="1"/>
    <col min="6677" max="6677" width="11" style="1" customWidth="1"/>
    <col min="6678" max="6678" width="14.28515625" style="1" customWidth="1"/>
    <col min="6679" max="6679" width="12.42578125" style="1" customWidth="1"/>
    <col min="6680" max="6680" width="13.28515625" style="1" customWidth="1"/>
    <col min="6681" max="6681" width="9.140625" style="1"/>
    <col min="6682" max="6682" width="11.7109375" style="1" customWidth="1"/>
    <col min="6683" max="6683" width="10.140625" style="1" customWidth="1"/>
    <col min="6684" max="6912" width="9.140625" style="1"/>
    <col min="6913" max="6913" width="4.5703125" style="1" customWidth="1"/>
    <col min="6914" max="6914" width="19.28515625" style="1" customWidth="1"/>
    <col min="6915" max="6915" width="15.7109375" style="1" customWidth="1"/>
    <col min="6916" max="6916" width="9.5703125" style="1" customWidth="1"/>
    <col min="6917" max="6917" width="8.7109375" style="1" customWidth="1"/>
    <col min="6918" max="6923" width="9.7109375" style="1" customWidth="1"/>
    <col min="6924" max="6924" width="11.85546875" style="1" customWidth="1"/>
    <col min="6925" max="6925" width="8.42578125" style="1" customWidth="1"/>
    <col min="6926" max="6926" width="10.42578125" style="1" customWidth="1"/>
    <col min="6927" max="6927" width="5.85546875" style="1" customWidth="1"/>
    <col min="6928" max="6928" width="8.7109375" style="1" customWidth="1"/>
    <col min="6929" max="6929" width="9.85546875" style="1" customWidth="1"/>
    <col min="6930" max="6930" width="8.5703125" style="1" customWidth="1"/>
    <col min="6931" max="6931" width="8.7109375" style="1" customWidth="1"/>
    <col min="6932" max="6932" width="9.7109375" style="1" customWidth="1"/>
    <col min="6933" max="6933" width="11" style="1" customWidth="1"/>
    <col min="6934" max="6934" width="14.28515625" style="1" customWidth="1"/>
    <col min="6935" max="6935" width="12.42578125" style="1" customWidth="1"/>
    <col min="6936" max="6936" width="13.28515625" style="1" customWidth="1"/>
    <col min="6937" max="6937" width="9.140625" style="1"/>
    <col min="6938" max="6938" width="11.7109375" style="1" customWidth="1"/>
    <col min="6939" max="6939" width="10.140625" style="1" customWidth="1"/>
    <col min="6940" max="7168" width="9.140625" style="1"/>
    <col min="7169" max="7169" width="4.5703125" style="1" customWidth="1"/>
    <col min="7170" max="7170" width="19.28515625" style="1" customWidth="1"/>
    <col min="7171" max="7171" width="15.7109375" style="1" customWidth="1"/>
    <col min="7172" max="7172" width="9.5703125" style="1" customWidth="1"/>
    <col min="7173" max="7173" width="8.7109375" style="1" customWidth="1"/>
    <col min="7174" max="7179" width="9.7109375" style="1" customWidth="1"/>
    <col min="7180" max="7180" width="11.85546875" style="1" customWidth="1"/>
    <col min="7181" max="7181" width="8.42578125" style="1" customWidth="1"/>
    <col min="7182" max="7182" width="10.42578125" style="1" customWidth="1"/>
    <col min="7183" max="7183" width="5.85546875" style="1" customWidth="1"/>
    <col min="7184" max="7184" width="8.7109375" style="1" customWidth="1"/>
    <col min="7185" max="7185" width="9.85546875" style="1" customWidth="1"/>
    <col min="7186" max="7186" width="8.5703125" style="1" customWidth="1"/>
    <col min="7187" max="7187" width="8.7109375" style="1" customWidth="1"/>
    <col min="7188" max="7188" width="9.7109375" style="1" customWidth="1"/>
    <col min="7189" max="7189" width="11" style="1" customWidth="1"/>
    <col min="7190" max="7190" width="14.28515625" style="1" customWidth="1"/>
    <col min="7191" max="7191" width="12.42578125" style="1" customWidth="1"/>
    <col min="7192" max="7192" width="13.28515625" style="1" customWidth="1"/>
    <col min="7193" max="7193" width="9.140625" style="1"/>
    <col min="7194" max="7194" width="11.7109375" style="1" customWidth="1"/>
    <col min="7195" max="7195" width="10.140625" style="1" customWidth="1"/>
    <col min="7196" max="7424" width="9.140625" style="1"/>
    <col min="7425" max="7425" width="4.5703125" style="1" customWidth="1"/>
    <col min="7426" max="7426" width="19.28515625" style="1" customWidth="1"/>
    <col min="7427" max="7427" width="15.7109375" style="1" customWidth="1"/>
    <col min="7428" max="7428" width="9.5703125" style="1" customWidth="1"/>
    <col min="7429" max="7429" width="8.7109375" style="1" customWidth="1"/>
    <col min="7430" max="7435" width="9.7109375" style="1" customWidth="1"/>
    <col min="7436" max="7436" width="11.85546875" style="1" customWidth="1"/>
    <col min="7437" max="7437" width="8.42578125" style="1" customWidth="1"/>
    <col min="7438" max="7438" width="10.42578125" style="1" customWidth="1"/>
    <col min="7439" max="7439" width="5.85546875" style="1" customWidth="1"/>
    <col min="7440" max="7440" width="8.7109375" style="1" customWidth="1"/>
    <col min="7441" max="7441" width="9.85546875" style="1" customWidth="1"/>
    <col min="7442" max="7442" width="8.5703125" style="1" customWidth="1"/>
    <col min="7443" max="7443" width="8.7109375" style="1" customWidth="1"/>
    <col min="7444" max="7444" width="9.7109375" style="1" customWidth="1"/>
    <col min="7445" max="7445" width="11" style="1" customWidth="1"/>
    <col min="7446" max="7446" width="14.28515625" style="1" customWidth="1"/>
    <col min="7447" max="7447" width="12.42578125" style="1" customWidth="1"/>
    <col min="7448" max="7448" width="13.28515625" style="1" customWidth="1"/>
    <col min="7449" max="7449" width="9.140625" style="1"/>
    <col min="7450" max="7450" width="11.7109375" style="1" customWidth="1"/>
    <col min="7451" max="7451" width="10.140625" style="1" customWidth="1"/>
    <col min="7452" max="7680" width="9.140625" style="1"/>
    <col min="7681" max="7681" width="4.5703125" style="1" customWidth="1"/>
    <col min="7682" max="7682" width="19.28515625" style="1" customWidth="1"/>
    <col min="7683" max="7683" width="15.7109375" style="1" customWidth="1"/>
    <col min="7684" max="7684" width="9.5703125" style="1" customWidth="1"/>
    <col min="7685" max="7685" width="8.7109375" style="1" customWidth="1"/>
    <col min="7686" max="7691" width="9.7109375" style="1" customWidth="1"/>
    <col min="7692" max="7692" width="11.85546875" style="1" customWidth="1"/>
    <col min="7693" max="7693" width="8.42578125" style="1" customWidth="1"/>
    <col min="7694" max="7694" width="10.42578125" style="1" customWidth="1"/>
    <col min="7695" max="7695" width="5.85546875" style="1" customWidth="1"/>
    <col min="7696" max="7696" width="8.7109375" style="1" customWidth="1"/>
    <col min="7697" max="7697" width="9.85546875" style="1" customWidth="1"/>
    <col min="7698" max="7698" width="8.5703125" style="1" customWidth="1"/>
    <col min="7699" max="7699" width="8.7109375" style="1" customWidth="1"/>
    <col min="7700" max="7700" width="9.7109375" style="1" customWidth="1"/>
    <col min="7701" max="7701" width="11" style="1" customWidth="1"/>
    <col min="7702" max="7702" width="14.28515625" style="1" customWidth="1"/>
    <col min="7703" max="7703" width="12.42578125" style="1" customWidth="1"/>
    <col min="7704" max="7704" width="13.28515625" style="1" customWidth="1"/>
    <col min="7705" max="7705" width="9.140625" style="1"/>
    <col min="7706" max="7706" width="11.7109375" style="1" customWidth="1"/>
    <col min="7707" max="7707" width="10.140625" style="1" customWidth="1"/>
    <col min="7708" max="7936" width="9.140625" style="1"/>
    <col min="7937" max="7937" width="4.5703125" style="1" customWidth="1"/>
    <col min="7938" max="7938" width="19.28515625" style="1" customWidth="1"/>
    <col min="7939" max="7939" width="15.7109375" style="1" customWidth="1"/>
    <col min="7940" max="7940" width="9.5703125" style="1" customWidth="1"/>
    <col min="7941" max="7941" width="8.7109375" style="1" customWidth="1"/>
    <col min="7942" max="7947" width="9.7109375" style="1" customWidth="1"/>
    <col min="7948" max="7948" width="11.85546875" style="1" customWidth="1"/>
    <col min="7949" max="7949" width="8.42578125" style="1" customWidth="1"/>
    <col min="7950" max="7950" width="10.42578125" style="1" customWidth="1"/>
    <col min="7951" max="7951" width="5.85546875" style="1" customWidth="1"/>
    <col min="7952" max="7952" width="8.7109375" style="1" customWidth="1"/>
    <col min="7953" max="7953" width="9.85546875" style="1" customWidth="1"/>
    <col min="7954" max="7954" width="8.5703125" style="1" customWidth="1"/>
    <col min="7955" max="7955" width="8.7109375" style="1" customWidth="1"/>
    <col min="7956" max="7956" width="9.7109375" style="1" customWidth="1"/>
    <col min="7957" max="7957" width="11" style="1" customWidth="1"/>
    <col min="7958" max="7958" width="14.28515625" style="1" customWidth="1"/>
    <col min="7959" max="7959" width="12.42578125" style="1" customWidth="1"/>
    <col min="7960" max="7960" width="13.28515625" style="1" customWidth="1"/>
    <col min="7961" max="7961" width="9.140625" style="1"/>
    <col min="7962" max="7962" width="11.7109375" style="1" customWidth="1"/>
    <col min="7963" max="7963" width="10.140625" style="1" customWidth="1"/>
    <col min="7964" max="8192" width="9.140625" style="1"/>
    <col min="8193" max="8193" width="4.5703125" style="1" customWidth="1"/>
    <col min="8194" max="8194" width="19.28515625" style="1" customWidth="1"/>
    <col min="8195" max="8195" width="15.7109375" style="1" customWidth="1"/>
    <col min="8196" max="8196" width="9.5703125" style="1" customWidth="1"/>
    <col min="8197" max="8197" width="8.7109375" style="1" customWidth="1"/>
    <col min="8198" max="8203" width="9.7109375" style="1" customWidth="1"/>
    <col min="8204" max="8204" width="11.85546875" style="1" customWidth="1"/>
    <col min="8205" max="8205" width="8.42578125" style="1" customWidth="1"/>
    <col min="8206" max="8206" width="10.42578125" style="1" customWidth="1"/>
    <col min="8207" max="8207" width="5.85546875" style="1" customWidth="1"/>
    <col min="8208" max="8208" width="8.7109375" style="1" customWidth="1"/>
    <col min="8209" max="8209" width="9.85546875" style="1" customWidth="1"/>
    <col min="8210" max="8210" width="8.5703125" style="1" customWidth="1"/>
    <col min="8211" max="8211" width="8.7109375" style="1" customWidth="1"/>
    <col min="8212" max="8212" width="9.7109375" style="1" customWidth="1"/>
    <col min="8213" max="8213" width="11" style="1" customWidth="1"/>
    <col min="8214" max="8214" width="14.28515625" style="1" customWidth="1"/>
    <col min="8215" max="8215" width="12.42578125" style="1" customWidth="1"/>
    <col min="8216" max="8216" width="13.28515625" style="1" customWidth="1"/>
    <col min="8217" max="8217" width="9.140625" style="1"/>
    <col min="8218" max="8218" width="11.7109375" style="1" customWidth="1"/>
    <col min="8219" max="8219" width="10.140625" style="1" customWidth="1"/>
    <col min="8220" max="8448" width="9.140625" style="1"/>
    <col min="8449" max="8449" width="4.5703125" style="1" customWidth="1"/>
    <col min="8450" max="8450" width="19.28515625" style="1" customWidth="1"/>
    <col min="8451" max="8451" width="15.7109375" style="1" customWidth="1"/>
    <col min="8452" max="8452" width="9.5703125" style="1" customWidth="1"/>
    <col min="8453" max="8453" width="8.7109375" style="1" customWidth="1"/>
    <col min="8454" max="8459" width="9.7109375" style="1" customWidth="1"/>
    <col min="8460" max="8460" width="11.85546875" style="1" customWidth="1"/>
    <col min="8461" max="8461" width="8.42578125" style="1" customWidth="1"/>
    <col min="8462" max="8462" width="10.42578125" style="1" customWidth="1"/>
    <col min="8463" max="8463" width="5.85546875" style="1" customWidth="1"/>
    <col min="8464" max="8464" width="8.7109375" style="1" customWidth="1"/>
    <col min="8465" max="8465" width="9.85546875" style="1" customWidth="1"/>
    <col min="8466" max="8466" width="8.5703125" style="1" customWidth="1"/>
    <col min="8467" max="8467" width="8.7109375" style="1" customWidth="1"/>
    <col min="8468" max="8468" width="9.7109375" style="1" customWidth="1"/>
    <col min="8469" max="8469" width="11" style="1" customWidth="1"/>
    <col min="8470" max="8470" width="14.28515625" style="1" customWidth="1"/>
    <col min="8471" max="8471" width="12.42578125" style="1" customWidth="1"/>
    <col min="8472" max="8472" width="13.28515625" style="1" customWidth="1"/>
    <col min="8473" max="8473" width="9.140625" style="1"/>
    <col min="8474" max="8474" width="11.7109375" style="1" customWidth="1"/>
    <col min="8475" max="8475" width="10.140625" style="1" customWidth="1"/>
    <col min="8476" max="8704" width="9.140625" style="1"/>
    <col min="8705" max="8705" width="4.5703125" style="1" customWidth="1"/>
    <col min="8706" max="8706" width="19.28515625" style="1" customWidth="1"/>
    <col min="8707" max="8707" width="15.7109375" style="1" customWidth="1"/>
    <col min="8708" max="8708" width="9.5703125" style="1" customWidth="1"/>
    <col min="8709" max="8709" width="8.7109375" style="1" customWidth="1"/>
    <col min="8710" max="8715" width="9.7109375" style="1" customWidth="1"/>
    <col min="8716" max="8716" width="11.85546875" style="1" customWidth="1"/>
    <col min="8717" max="8717" width="8.42578125" style="1" customWidth="1"/>
    <col min="8718" max="8718" width="10.42578125" style="1" customWidth="1"/>
    <col min="8719" max="8719" width="5.85546875" style="1" customWidth="1"/>
    <col min="8720" max="8720" width="8.7109375" style="1" customWidth="1"/>
    <col min="8721" max="8721" width="9.85546875" style="1" customWidth="1"/>
    <col min="8722" max="8722" width="8.5703125" style="1" customWidth="1"/>
    <col min="8723" max="8723" width="8.7109375" style="1" customWidth="1"/>
    <col min="8724" max="8724" width="9.7109375" style="1" customWidth="1"/>
    <col min="8725" max="8725" width="11" style="1" customWidth="1"/>
    <col min="8726" max="8726" width="14.28515625" style="1" customWidth="1"/>
    <col min="8727" max="8727" width="12.42578125" style="1" customWidth="1"/>
    <col min="8728" max="8728" width="13.28515625" style="1" customWidth="1"/>
    <col min="8729" max="8729" width="9.140625" style="1"/>
    <col min="8730" max="8730" width="11.7109375" style="1" customWidth="1"/>
    <col min="8731" max="8731" width="10.140625" style="1" customWidth="1"/>
    <col min="8732" max="8960" width="9.140625" style="1"/>
    <col min="8961" max="8961" width="4.5703125" style="1" customWidth="1"/>
    <col min="8962" max="8962" width="19.28515625" style="1" customWidth="1"/>
    <col min="8963" max="8963" width="15.7109375" style="1" customWidth="1"/>
    <col min="8964" max="8964" width="9.5703125" style="1" customWidth="1"/>
    <col min="8965" max="8965" width="8.7109375" style="1" customWidth="1"/>
    <col min="8966" max="8971" width="9.7109375" style="1" customWidth="1"/>
    <col min="8972" max="8972" width="11.85546875" style="1" customWidth="1"/>
    <col min="8973" max="8973" width="8.42578125" style="1" customWidth="1"/>
    <col min="8974" max="8974" width="10.42578125" style="1" customWidth="1"/>
    <col min="8975" max="8975" width="5.85546875" style="1" customWidth="1"/>
    <col min="8976" max="8976" width="8.7109375" style="1" customWidth="1"/>
    <col min="8977" max="8977" width="9.85546875" style="1" customWidth="1"/>
    <col min="8978" max="8978" width="8.5703125" style="1" customWidth="1"/>
    <col min="8979" max="8979" width="8.7109375" style="1" customWidth="1"/>
    <col min="8980" max="8980" width="9.7109375" style="1" customWidth="1"/>
    <col min="8981" max="8981" width="11" style="1" customWidth="1"/>
    <col min="8982" max="8982" width="14.28515625" style="1" customWidth="1"/>
    <col min="8983" max="8983" width="12.42578125" style="1" customWidth="1"/>
    <col min="8984" max="8984" width="13.28515625" style="1" customWidth="1"/>
    <col min="8985" max="8985" width="9.140625" style="1"/>
    <col min="8986" max="8986" width="11.7109375" style="1" customWidth="1"/>
    <col min="8987" max="8987" width="10.140625" style="1" customWidth="1"/>
    <col min="8988" max="9216" width="9.140625" style="1"/>
    <col min="9217" max="9217" width="4.5703125" style="1" customWidth="1"/>
    <col min="9218" max="9218" width="19.28515625" style="1" customWidth="1"/>
    <col min="9219" max="9219" width="15.7109375" style="1" customWidth="1"/>
    <col min="9220" max="9220" width="9.5703125" style="1" customWidth="1"/>
    <col min="9221" max="9221" width="8.7109375" style="1" customWidth="1"/>
    <col min="9222" max="9227" width="9.7109375" style="1" customWidth="1"/>
    <col min="9228" max="9228" width="11.85546875" style="1" customWidth="1"/>
    <col min="9229" max="9229" width="8.42578125" style="1" customWidth="1"/>
    <col min="9230" max="9230" width="10.42578125" style="1" customWidth="1"/>
    <col min="9231" max="9231" width="5.85546875" style="1" customWidth="1"/>
    <col min="9232" max="9232" width="8.7109375" style="1" customWidth="1"/>
    <col min="9233" max="9233" width="9.85546875" style="1" customWidth="1"/>
    <col min="9234" max="9234" width="8.5703125" style="1" customWidth="1"/>
    <col min="9235" max="9235" width="8.7109375" style="1" customWidth="1"/>
    <col min="9236" max="9236" width="9.7109375" style="1" customWidth="1"/>
    <col min="9237" max="9237" width="11" style="1" customWidth="1"/>
    <col min="9238" max="9238" width="14.28515625" style="1" customWidth="1"/>
    <col min="9239" max="9239" width="12.42578125" style="1" customWidth="1"/>
    <col min="9240" max="9240" width="13.28515625" style="1" customWidth="1"/>
    <col min="9241" max="9241" width="9.140625" style="1"/>
    <col min="9242" max="9242" width="11.7109375" style="1" customWidth="1"/>
    <col min="9243" max="9243" width="10.140625" style="1" customWidth="1"/>
    <col min="9244" max="9472" width="9.140625" style="1"/>
    <col min="9473" max="9473" width="4.5703125" style="1" customWidth="1"/>
    <col min="9474" max="9474" width="19.28515625" style="1" customWidth="1"/>
    <col min="9475" max="9475" width="15.7109375" style="1" customWidth="1"/>
    <col min="9476" max="9476" width="9.5703125" style="1" customWidth="1"/>
    <col min="9477" max="9477" width="8.7109375" style="1" customWidth="1"/>
    <col min="9478" max="9483" width="9.7109375" style="1" customWidth="1"/>
    <col min="9484" max="9484" width="11.85546875" style="1" customWidth="1"/>
    <col min="9485" max="9485" width="8.42578125" style="1" customWidth="1"/>
    <col min="9486" max="9486" width="10.42578125" style="1" customWidth="1"/>
    <col min="9487" max="9487" width="5.85546875" style="1" customWidth="1"/>
    <col min="9488" max="9488" width="8.7109375" style="1" customWidth="1"/>
    <col min="9489" max="9489" width="9.85546875" style="1" customWidth="1"/>
    <col min="9490" max="9490" width="8.5703125" style="1" customWidth="1"/>
    <col min="9491" max="9491" width="8.7109375" style="1" customWidth="1"/>
    <col min="9492" max="9492" width="9.7109375" style="1" customWidth="1"/>
    <col min="9493" max="9493" width="11" style="1" customWidth="1"/>
    <col min="9494" max="9494" width="14.28515625" style="1" customWidth="1"/>
    <col min="9495" max="9495" width="12.42578125" style="1" customWidth="1"/>
    <col min="9496" max="9496" width="13.28515625" style="1" customWidth="1"/>
    <col min="9497" max="9497" width="9.140625" style="1"/>
    <col min="9498" max="9498" width="11.7109375" style="1" customWidth="1"/>
    <col min="9499" max="9499" width="10.140625" style="1" customWidth="1"/>
    <col min="9500" max="9728" width="9.140625" style="1"/>
    <col min="9729" max="9729" width="4.5703125" style="1" customWidth="1"/>
    <col min="9730" max="9730" width="19.28515625" style="1" customWidth="1"/>
    <col min="9731" max="9731" width="15.7109375" style="1" customWidth="1"/>
    <col min="9732" max="9732" width="9.5703125" style="1" customWidth="1"/>
    <col min="9733" max="9733" width="8.7109375" style="1" customWidth="1"/>
    <col min="9734" max="9739" width="9.7109375" style="1" customWidth="1"/>
    <col min="9740" max="9740" width="11.85546875" style="1" customWidth="1"/>
    <col min="9741" max="9741" width="8.42578125" style="1" customWidth="1"/>
    <col min="9742" max="9742" width="10.42578125" style="1" customWidth="1"/>
    <col min="9743" max="9743" width="5.85546875" style="1" customWidth="1"/>
    <col min="9744" max="9744" width="8.7109375" style="1" customWidth="1"/>
    <col min="9745" max="9745" width="9.85546875" style="1" customWidth="1"/>
    <col min="9746" max="9746" width="8.5703125" style="1" customWidth="1"/>
    <col min="9747" max="9747" width="8.7109375" style="1" customWidth="1"/>
    <col min="9748" max="9748" width="9.7109375" style="1" customWidth="1"/>
    <col min="9749" max="9749" width="11" style="1" customWidth="1"/>
    <col min="9750" max="9750" width="14.28515625" style="1" customWidth="1"/>
    <col min="9751" max="9751" width="12.42578125" style="1" customWidth="1"/>
    <col min="9752" max="9752" width="13.28515625" style="1" customWidth="1"/>
    <col min="9753" max="9753" width="9.140625" style="1"/>
    <col min="9754" max="9754" width="11.7109375" style="1" customWidth="1"/>
    <col min="9755" max="9755" width="10.140625" style="1" customWidth="1"/>
    <col min="9756" max="9984" width="9.140625" style="1"/>
    <col min="9985" max="9985" width="4.5703125" style="1" customWidth="1"/>
    <col min="9986" max="9986" width="19.28515625" style="1" customWidth="1"/>
    <col min="9987" max="9987" width="15.7109375" style="1" customWidth="1"/>
    <col min="9988" max="9988" width="9.5703125" style="1" customWidth="1"/>
    <col min="9989" max="9989" width="8.7109375" style="1" customWidth="1"/>
    <col min="9990" max="9995" width="9.7109375" style="1" customWidth="1"/>
    <col min="9996" max="9996" width="11.85546875" style="1" customWidth="1"/>
    <col min="9997" max="9997" width="8.42578125" style="1" customWidth="1"/>
    <col min="9998" max="9998" width="10.42578125" style="1" customWidth="1"/>
    <col min="9999" max="9999" width="5.85546875" style="1" customWidth="1"/>
    <col min="10000" max="10000" width="8.7109375" style="1" customWidth="1"/>
    <col min="10001" max="10001" width="9.85546875" style="1" customWidth="1"/>
    <col min="10002" max="10002" width="8.5703125" style="1" customWidth="1"/>
    <col min="10003" max="10003" width="8.7109375" style="1" customWidth="1"/>
    <col min="10004" max="10004" width="9.7109375" style="1" customWidth="1"/>
    <col min="10005" max="10005" width="11" style="1" customWidth="1"/>
    <col min="10006" max="10006" width="14.28515625" style="1" customWidth="1"/>
    <col min="10007" max="10007" width="12.42578125" style="1" customWidth="1"/>
    <col min="10008" max="10008" width="13.28515625" style="1" customWidth="1"/>
    <col min="10009" max="10009" width="9.140625" style="1"/>
    <col min="10010" max="10010" width="11.7109375" style="1" customWidth="1"/>
    <col min="10011" max="10011" width="10.140625" style="1" customWidth="1"/>
    <col min="10012" max="10240" width="9.140625" style="1"/>
    <col min="10241" max="10241" width="4.5703125" style="1" customWidth="1"/>
    <col min="10242" max="10242" width="19.28515625" style="1" customWidth="1"/>
    <col min="10243" max="10243" width="15.7109375" style="1" customWidth="1"/>
    <col min="10244" max="10244" width="9.5703125" style="1" customWidth="1"/>
    <col min="10245" max="10245" width="8.7109375" style="1" customWidth="1"/>
    <col min="10246" max="10251" width="9.7109375" style="1" customWidth="1"/>
    <col min="10252" max="10252" width="11.85546875" style="1" customWidth="1"/>
    <col min="10253" max="10253" width="8.42578125" style="1" customWidth="1"/>
    <col min="10254" max="10254" width="10.42578125" style="1" customWidth="1"/>
    <col min="10255" max="10255" width="5.85546875" style="1" customWidth="1"/>
    <col min="10256" max="10256" width="8.7109375" style="1" customWidth="1"/>
    <col min="10257" max="10257" width="9.85546875" style="1" customWidth="1"/>
    <col min="10258" max="10258" width="8.5703125" style="1" customWidth="1"/>
    <col min="10259" max="10259" width="8.7109375" style="1" customWidth="1"/>
    <col min="10260" max="10260" width="9.7109375" style="1" customWidth="1"/>
    <col min="10261" max="10261" width="11" style="1" customWidth="1"/>
    <col min="10262" max="10262" width="14.28515625" style="1" customWidth="1"/>
    <col min="10263" max="10263" width="12.42578125" style="1" customWidth="1"/>
    <col min="10264" max="10264" width="13.28515625" style="1" customWidth="1"/>
    <col min="10265" max="10265" width="9.140625" style="1"/>
    <col min="10266" max="10266" width="11.7109375" style="1" customWidth="1"/>
    <col min="10267" max="10267" width="10.140625" style="1" customWidth="1"/>
    <col min="10268" max="10496" width="9.140625" style="1"/>
    <col min="10497" max="10497" width="4.5703125" style="1" customWidth="1"/>
    <col min="10498" max="10498" width="19.28515625" style="1" customWidth="1"/>
    <col min="10499" max="10499" width="15.7109375" style="1" customWidth="1"/>
    <col min="10500" max="10500" width="9.5703125" style="1" customWidth="1"/>
    <col min="10501" max="10501" width="8.7109375" style="1" customWidth="1"/>
    <col min="10502" max="10507" width="9.7109375" style="1" customWidth="1"/>
    <col min="10508" max="10508" width="11.85546875" style="1" customWidth="1"/>
    <col min="10509" max="10509" width="8.42578125" style="1" customWidth="1"/>
    <col min="10510" max="10510" width="10.42578125" style="1" customWidth="1"/>
    <col min="10511" max="10511" width="5.85546875" style="1" customWidth="1"/>
    <col min="10512" max="10512" width="8.7109375" style="1" customWidth="1"/>
    <col min="10513" max="10513" width="9.85546875" style="1" customWidth="1"/>
    <col min="10514" max="10514" width="8.5703125" style="1" customWidth="1"/>
    <col min="10515" max="10515" width="8.7109375" style="1" customWidth="1"/>
    <col min="10516" max="10516" width="9.7109375" style="1" customWidth="1"/>
    <col min="10517" max="10517" width="11" style="1" customWidth="1"/>
    <col min="10518" max="10518" width="14.28515625" style="1" customWidth="1"/>
    <col min="10519" max="10519" width="12.42578125" style="1" customWidth="1"/>
    <col min="10520" max="10520" width="13.28515625" style="1" customWidth="1"/>
    <col min="10521" max="10521" width="9.140625" style="1"/>
    <col min="10522" max="10522" width="11.7109375" style="1" customWidth="1"/>
    <col min="10523" max="10523" width="10.140625" style="1" customWidth="1"/>
    <col min="10524" max="10752" width="9.140625" style="1"/>
    <col min="10753" max="10753" width="4.5703125" style="1" customWidth="1"/>
    <col min="10754" max="10754" width="19.28515625" style="1" customWidth="1"/>
    <col min="10755" max="10755" width="15.7109375" style="1" customWidth="1"/>
    <col min="10756" max="10756" width="9.5703125" style="1" customWidth="1"/>
    <col min="10757" max="10757" width="8.7109375" style="1" customWidth="1"/>
    <col min="10758" max="10763" width="9.7109375" style="1" customWidth="1"/>
    <col min="10764" max="10764" width="11.85546875" style="1" customWidth="1"/>
    <col min="10765" max="10765" width="8.42578125" style="1" customWidth="1"/>
    <col min="10766" max="10766" width="10.42578125" style="1" customWidth="1"/>
    <col min="10767" max="10767" width="5.85546875" style="1" customWidth="1"/>
    <col min="10768" max="10768" width="8.7109375" style="1" customWidth="1"/>
    <col min="10769" max="10769" width="9.85546875" style="1" customWidth="1"/>
    <col min="10770" max="10770" width="8.5703125" style="1" customWidth="1"/>
    <col min="10771" max="10771" width="8.7109375" style="1" customWidth="1"/>
    <col min="10772" max="10772" width="9.7109375" style="1" customWidth="1"/>
    <col min="10773" max="10773" width="11" style="1" customWidth="1"/>
    <col min="10774" max="10774" width="14.28515625" style="1" customWidth="1"/>
    <col min="10775" max="10775" width="12.42578125" style="1" customWidth="1"/>
    <col min="10776" max="10776" width="13.28515625" style="1" customWidth="1"/>
    <col min="10777" max="10777" width="9.140625" style="1"/>
    <col min="10778" max="10778" width="11.7109375" style="1" customWidth="1"/>
    <col min="10779" max="10779" width="10.140625" style="1" customWidth="1"/>
    <col min="10780" max="11008" width="9.140625" style="1"/>
    <col min="11009" max="11009" width="4.5703125" style="1" customWidth="1"/>
    <col min="11010" max="11010" width="19.28515625" style="1" customWidth="1"/>
    <col min="11011" max="11011" width="15.7109375" style="1" customWidth="1"/>
    <col min="11012" max="11012" width="9.5703125" style="1" customWidth="1"/>
    <col min="11013" max="11013" width="8.7109375" style="1" customWidth="1"/>
    <col min="11014" max="11019" width="9.7109375" style="1" customWidth="1"/>
    <col min="11020" max="11020" width="11.85546875" style="1" customWidth="1"/>
    <col min="11021" max="11021" width="8.42578125" style="1" customWidth="1"/>
    <col min="11022" max="11022" width="10.42578125" style="1" customWidth="1"/>
    <col min="11023" max="11023" width="5.85546875" style="1" customWidth="1"/>
    <col min="11024" max="11024" width="8.7109375" style="1" customWidth="1"/>
    <col min="11025" max="11025" width="9.85546875" style="1" customWidth="1"/>
    <col min="11026" max="11026" width="8.5703125" style="1" customWidth="1"/>
    <col min="11027" max="11027" width="8.7109375" style="1" customWidth="1"/>
    <col min="11028" max="11028" width="9.7109375" style="1" customWidth="1"/>
    <col min="11029" max="11029" width="11" style="1" customWidth="1"/>
    <col min="11030" max="11030" width="14.28515625" style="1" customWidth="1"/>
    <col min="11031" max="11031" width="12.42578125" style="1" customWidth="1"/>
    <col min="11032" max="11032" width="13.28515625" style="1" customWidth="1"/>
    <col min="11033" max="11033" width="9.140625" style="1"/>
    <col min="11034" max="11034" width="11.7109375" style="1" customWidth="1"/>
    <col min="11035" max="11035" width="10.140625" style="1" customWidth="1"/>
    <col min="11036" max="11264" width="9.140625" style="1"/>
    <col min="11265" max="11265" width="4.5703125" style="1" customWidth="1"/>
    <col min="11266" max="11266" width="19.28515625" style="1" customWidth="1"/>
    <col min="11267" max="11267" width="15.7109375" style="1" customWidth="1"/>
    <col min="11268" max="11268" width="9.5703125" style="1" customWidth="1"/>
    <col min="11269" max="11269" width="8.7109375" style="1" customWidth="1"/>
    <col min="11270" max="11275" width="9.7109375" style="1" customWidth="1"/>
    <col min="11276" max="11276" width="11.85546875" style="1" customWidth="1"/>
    <col min="11277" max="11277" width="8.42578125" style="1" customWidth="1"/>
    <col min="11278" max="11278" width="10.42578125" style="1" customWidth="1"/>
    <col min="11279" max="11279" width="5.85546875" style="1" customWidth="1"/>
    <col min="11280" max="11280" width="8.7109375" style="1" customWidth="1"/>
    <col min="11281" max="11281" width="9.85546875" style="1" customWidth="1"/>
    <col min="11282" max="11282" width="8.5703125" style="1" customWidth="1"/>
    <col min="11283" max="11283" width="8.7109375" style="1" customWidth="1"/>
    <col min="11284" max="11284" width="9.7109375" style="1" customWidth="1"/>
    <col min="11285" max="11285" width="11" style="1" customWidth="1"/>
    <col min="11286" max="11286" width="14.28515625" style="1" customWidth="1"/>
    <col min="11287" max="11287" width="12.42578125" style="1" customWidth="1"/>
    <col min="11288" max="11288" width="13.28515625" style="1" customWidth="1"/>
    <col min="11289" max="11289" width="9.140625" style="1"/>
    <col min="11290" max="11290" width="11.7109375" style="1" customWidth="1"/>
    <col min="11291" max="11291" width="10.140625" style="1" customWidth="1"/>
    <col min="11292" max="11520" width="9.140625" style="1"/>
    <col min="11521" max="11521" width="4.5703125" style="1" customWidth="1"/>
    <col min="11522" max="11522" width="19.28515625" style="1" customWidth="1"/>
    <col min="11523" max="11523" width="15.7109375" style="1" customWidth="1"/>
    <col min="11524" max="11524" width="9.5703125" style="1" customWidth="1"/>
    <col min="11525" max="11525" width="8.7109375" style="1" customWidth="1"/>
    <col min="11526" max="11531" width="9.7109375" style="1" customWidth="1"/>
    <col min="11532" max="11532" width="11.85546875" style="1" customWidth="1"/>
    <col min="11533" max="11533" width="8.42578125" style="1" customWidth="1"/>
    <col min="11534" max="11534" width="10.42578125" style="1" customWidth="1"/>
    <col min="11535" max="11535" width="5.85546875" style="1" customWidth="1"/>
    <col min="11536" max="11536" width="8.7109375" style="1" customWidth="1"/>
    <col min="11537" max="11537" width="9.85546875" style="1" customWidth="1"/>
    <col min="11538" max="11538" width="8.5703125" style="1" customWidth="1"/>
    <col min="11539" max="11539" width="8.7109375" style="1" customWidth="1"/>
    <col min="11540" max="11540" width="9.7109375" style="1" customWidth="1"/>
    <col min="11541" max="11541" width="11" style="1" customWidth="1"/>
    <col min="11542" max="11542" width="14.28515625" style="1" customWidth="1"/>
    <col min="11543" max="11543" width="12.42578125" style="1" customWidth="1"/>
    <col min="11544" max="11544" width="13.28515625" style="1" customWidth="1"/>
    <col min="11545" max="11545" width="9.140625" style="1"/>
    <col min="11546" max="11546" width="11.7109375" style="1" customWidth="1"/>
    <col min="11547" max="11547" width="10.140625" style="1" customWidth="1"/>
    <col min="11548" max="11776" width="9.140625" style="1"/>
    <col min="11777" max="11777" width="4.5703125" style="1" customWidth="1"/>
    <col min="11778" max="11778" width="19.28515625" style="1" customWidth="1"/>
    <col min="11779" max="11779" width="15.7109375" style="1" customWidth="1"/>
    <col min="11780" max="11780" width="9.5703125" style="1" customWidth="1"/>
    <col min="11781" max="11781" width="8.7109375" style="1" customWidth="1"/>
    <col min="11782" max="11787" width="9.7109375" style="1" customWidth="1"/>
    <col min="11788" max="11788" width="11.85546875" style="1" customWidth="1"/>
    <col min="11789" max="11789" width="8.42578125" style="1" customWidth="1"/>
    <col min="11790" max="11790" width="10.42578125" style="1" customWidth="1"/>
    <col min="11791" max="11791" width="5.85546875" style="1" customWidth="1"/>
    <col min="11792" max="11792" width="8.7109375" style="1" customWidth="1"/>
    <col min="11793" max="11793" width="9.85546875" style="1" customWidth="1"/>
    <col min="11794" max="11794" width="8.5703125" style="1" customWidth="1"/>
    <col min="11795" max="11795" width="8.7109375" style="1" customWidth="1"/>
    <col min="11796" max="11796" width="9.7109375" style="1" customWidth="1"/>
    <col min="11797" max="11797" width="11" style="1" customWidth="1"/>
    <col min="11798" max="11798" width="14.28515625" style="1" customWidth="1"/>
    <col min="11799" max="11799" width="12.42578125" style="1" customWidth="1"/>
    <col min="11800" max="11800" width="13.28515625" style="1" customWidth="1"/>
    <col min="11801" max="11801" width="9.140625" style="1"/>
    <col min="11802" max="11802" width="11.7109375" style="1" customWidth="1"/>
    <col min="11803" max="11803" width="10.140625" style="1" customWidth="1"/>
    <col min="11804" max="12032" width="9.140625" style="1"/>
    <col min="12033" max="12033" width="4.5703125" style="1" customWidth="1"/>
    <col min="12034" max="12034" width="19.28515625" style="1" customWidth="1"/>
    <col min="12035" max="12035" width="15.7109375" style="1" customWidth="1"/>
    <col min="12036" max="12036" width="9.5703125" style="1" customWidth="1"/>
    <col min="12037" max="12037" width="8.7109375" style="1" customWidth="1"/>
    <col min="12038" max="12043" width="9.7109375" style="1" customWidth="1"/>
    <col min="12044" max="12044" width="11.85546875" style="1" customWidth="1"/>
    <col min="12045" max="12045" width="8.42578125" style="1" customWidth="1"/>
    <col min="12046" max="12046" width="10.42578125" style="1" customWidth="1"/>
    <col min="12047" max="12047" width="5.85546875" style="1" customWidth="1"/>
    <col min="12048" max="12048" width="8.7109375" style="1" customWidth="1"/>
    <col min="12049" max="12049" width="9.85546875" style="1" customWidth="1"/>
    <col min="12050" max="12050" width="8.5703125" style="1" customWidth="1"/>
    <col min="12051" max="12051" width="8.7109375" style="1" customWidth="1"/>
    <col min="12052" max="12052" width="9.7109375" style="1" customWidth="1"/>
    <col min="12053" max="12053" width="11" style="1" customWidth="1"/>
    <col min="12054" max="12054" width="14.28515625" style="1" customWidth="1"/>
    <col min="12055" max="12055" width="12.42578125" style="1" customWidth="1"/>
    <col min="12056" max="12056" width="13.28515625" style="1" customWidth="1"/>
    <col min="12057" max="12057" width="9.140625" style="1"/>
    <col min="12058" max="12058" width="11.7109375" style="1" customWidth="1"/>
    <col min="12059" max="12059" width="10.140625" style="1" customWidth="1"/>
    <col min="12060" max="12288" width="9.140625" style="1"/>
    <col min="12289" max="12289" width="4.5703125" style="1" customWidth="1"/>
    <col min="12290" max="12290" width="19.28515625" style="1" customWidth="1"/>
    <col min="12291" max="12291" width="15.7109375" style="1" customWidth="1"/>
    <col min="12292" max="12292" width="9.5703125" style="1" customWidth="1"/>
    <col min="12293" max="12293" width="8.7109375" style="1" customWidth="1"/>
    <col min="12294" max="12299" width="9.7109375" style="1" customWidth="1"/>
    <col min="12300" max="12300" width="11.85546875" style="1" customWidth="1"/>
    <col min="12301" max="12301" width="8.42578125" style="1" customWidth="1"/>
    <col min="12302" max="12302" width="10.42578125" style="1" customWidth="1"/>
    <col min="12303" max="12303" width="5.85546875" style="1" customWidth="1"/>
    <col min="12304" max="12304" width="8.7109375" style="1" customWidth="1"/>
    <col min="12305" max="12305" width="9.85546875" style="1" customWidth="1"/>
    <col min="12306" max="12306" width="8.5703125" style="1" customWidth="1"/>
    <col min="12307" max="12307" width="8.7109375" style="1" customWidth="1"/>
    <col min="12308" max="12308" width="9.7109375" style="1" customWidth="1"/>
    <col min="12309" max="12309" width="11" style="1" customWidth="1"/>
    <col min="12310" max="12310" width="14.28515625" style="1" customWidth="1"/>
    <col min="12311" max="12311" width="12.42578125" style="1" customWidth="1"/>
    <col min="12312" max="12312" width="13.28515625" style="1" customWidth="1"/>
    <col min="12313" max="12313" width="9.140625" style="1"/>
    <col min="12314" max="12314" width="11.7109375" style="1" customWidth="1"/>
    <col min="12315" max="12315" width="10.140625" style="1" customWidth="1"/>
    <col min="12316" max="12544" width="9.140625" style="1"/>
    <col min="12545" max="12545" width="4.5703125" style="1" customWidth="1"/>
    <col min="12546" max="12546" width="19.28515625" style="1" customWidth="1"/>
    <col min="12547" max="12547" width="15.7109375" style="1" customWidth="1"/>
    <col min="12548" max="12548" width="9.5703125" style="1" customWidth="1"/>
    <col min="12549" max="12549" width="8.7109375" style="1" customWidth="1"/>
    <col min="12550" max="12555" width="9.7109375" style="1" customWidth="1"/>
    <col min="12556" max="12556" width="11.85546875" style="1" customWidth="1"/>
    <col min="12557" max="12557" width="8.42578125" style="1" customWidth="1"/>
    <col min="12558" max="12558" width="10.42578125" style="1" customWidth="1"/>
    <col min="12559" max="12559" width="5.85546875" style="1" customWidth="1"/>
    <col min="12560" max="12560" width="8.7109375" style="1" customWidth="1"/>
    <col min="12561" max="12561" width="9.85546875" style="1" customWidth="1"/>
    <col min="12562" max="12562" width="8.5703125" style="1" customWidth="1"/>
    <col min="12563" max="12563" width="8.7109375" style="1" customWidth="1"/>
    <col min="12564" max="12564" width="9.7109375" style="1" customWidth="1"/>
    <col min="12565" max="12565" width="11" style="1" customWidth="1"/>
    <col min="12566" max="12566" width="14.28515625" style="1" customWidth="1"/>
    <col min="12567" max="12567" width="12.42578125" style="1" customWidth="1"/>
    <col min="12568" max="12568" width="13.28515625" style="1" customWidth="1"/>
    <col min="12569" max="12569" width="9.140625" style="1"/>
    <col min="12570" max="12570" width="11.7109375" style="1" customWidth="1"/>
    <col min="12571" max="12571" width="10.140625" style="1" customWidth="1"/>
    <col min="12572" max="12800" width="9.140625" style="1"/>
    <col min="12801" max="12801" width="4.5703125" style="1" customWidth="1"/>
    <col min="12802" max="12802" width="19.28515625" style="1" customWidth="1"/>
    <col min="12803" max="12803" width="15.7109375" style="1" customWidth="1"/>
    <col min="12804" max="12804" width="9.5703125" style="1" customWidth="1"/>
    <col min="12805" max="12805" width="8.7109375" style="1" customWidth="1"/>
    <col min="12806" max="12811" width="9.7109375" style="1" customWidth="1"/>
    <col min="12812" max="12812" width="11.85546875" style="1" customWidth="1"/>
    <col min="12813" max="12813" width="8.42578125" style="1" customWidth="1"/>
    <col min="12814" max="12814" width="10.42578125" style="1" customWidth="1"/>
    <col min="12815" max="12815" width="5.85546875" style="1" customWidth="1"/>
    <col min="12816" max="12816" width="8.7109375" style="1" customWidth="1"/>
    <col min="12817" max="12817" width="9.85546875" style="1" customWidth="1"/>
    <col min="12818" max="12818" width="8.5703125" style="1" customWidth="1"/>
    <col min="12819" max="12819" width="8.7109375" style="1" customWidth="1"/>
    <col min="12820" max="12820" width="9.7109375" style="1" customWidth="1"/>
    <col min="12821" max="12821" width="11" style="1" customWidth="1"/>
    <col min="12822" max="12822" width="14.28515625" style="1" customWidth="1"/>
    <col min="12823" max="12823" width="12.42578125" style="1" customWidth="1"/>
    <col min="12824" max="12824" width="13.28515625" style="1" customWidth="1"/>
    <col min="12825" max="12825" width="9.140625" style="1"/>
    <col min="12826" max="12826" width="11.7109375" style="1" customWidth="1"/>
    <col min="12827" max="12827" width="10.140625" style="1" customWidth="1"/>
    <col min="12828" max="13056" width="9.140625" style="1"/>
    <col min="13057" max="13057" width="4.5703125" style="1" customWidth="1"/>
    <col min="13058" max="13058" width="19.28515625" style="1" customWidth="1"/>
    <col min="13059" max="13059" width="15.7109375" style="1" customWidth="1"/>
    <col min="13060" max="13060" width="9.5703125" style="1" customWidth="1"/>
    <col min="13061" max="13061" width="8.7109375" style="1" customWidth="1"/>
    <col min="13062" max="13067" width="9.7109375" style="1" customWidth="1"/>
    <col min="13068" max="13068" width="11.85546875" style="1" customWidth="1"/>
    <col min="13069" max="13069" width="8.42578125" style="1" customWidth="1"/>
    <col min="13070" max="13070" width="10.42578125" style="1" customWidth="1"/>
    <col min="13071" max="13071" width="5.85546875" style="1" customWidth="1"/>
    <col min="13072" max="13072" width="8.7109375" style="1" customWidth="1"/>
    <col min="13073" max="13073" width="9.85546875" style="1" customWidth="1"/>
    <col min="13074" max="13074" width="8.5703125" style="1" customWidth="1"/>
    <col min="13075" max="13075" width="8.7109375" style="1" customWidth="1"/>
    <col min="13076" max="13076" width="9.7109375" style="1" customWidth="1"/>
    <col min="13077" max="13077" width="11" style="1" customWidth="1"/>
    <col min="13078" max="13078" width="14.28515625" style="1" customWidth="1"/>
    <col min="13079" max="13079" width="12.42578125" style="1" customWidth="1"/>
    <col min="13080" max="13080" width="13.28515625" style="1" customWidth="1"/>
    <col min="13081" max="13081" width="9.140625" style="1"/>
    <col min="13082" max="13082" width="11.7109375" style="1" customWidth="1"/>
    <col min="13083" max="13083" width="10.140625" style="1" customWidth="1"/>
    <col min="13084" max="13312" width="9.140625" style="1"/>
    <col min="13313" max="13313" width="4.5703125" style="1" customWidth="1"/>
    <col min="13314" max="13314" width="19.28515625" style="1" customWidth="1"/>
    <col min="13315" max="13315" width="15.7109375" style="1" customWidth="1"/>
    <col min="13316" max="13316" width="9.5703125" style="1" customWidth="1"/>
    <col min="13317" max="13317" width="8.7109375" style="1" customWidth="1"/>
    <col min="13318" max="13323" width="9.7109375" style="1" customWidth="1"/>
    <col min="13324" max="13324" width="11.85546875" style="1" customWidth="1"/>
    <col min="13325" max="13325" width="8.42578125" style="1" customWidth="1"/>
    <col min="13326" max="13326" width="10.42578125" style="1" customWidth="1"/>
    <col min="13327" max="13327" width="5.85546875" style="1" customWidth="1"/>
    <col min="13328" max="13328" width="8.7109375" style="1" customWidth="1"/>
    <col min="13329" max="13329" width="9.85546875" style="1" customWidth="1"/>
    <col min="13330" max="13330" width="8.5703125" style="1" customWidth="1"/>
    <col min="13331" max="13331" width="8.7109375" style="1" customWidth="1"/>
    <col min="13332" max="13332" width="9.7109375" style="1" customWidth="1"/>
    <col min="13333" max="13333" width="11" style="1" customWidth="1"/>
    <col min="13334" max="13334" width="14.28515625" style="1" customWidth="1"/>
    <col min="13335" max="13335" width="12.42578125" style="1" customWidth="1"/>
    <col min="13336" max="13336" width="13.28515625" style="1" customWidth="1"/>
    <col min="13337" max="13337" width="9.140625" style="1"/>
    <col min="13338" max="13338" width="11.7109375" style="1" customWidth="1"/>
    <col min="13339" max="13339" width="10.140625" style="1" customWidth="1"/>
    <col min="13340" max="13568" width="9.140625" style="1"/>
    <col min="13569" max="13569" width="4.5703125" style="1" customWidth="1"/>
    <col min="13570" max="13570" width="19.28515625" style="1" customWidth="1"/>
    <col min="13571" max="13571" width="15.7109375" style="1" customWidth="1"/>
    <col min="13572" max="13572" width="9.5703125" style="1" customWidth="1"/>
    <col min="13573" max="13573" width="8.7109375" style="1" customWidth="1"/>
    <col min="13574" max="13579" width="9.7109375" style="1" customWidth="1"/>
    <col min="13580" max="13580" width="11.85546875" style="1" customWidth="1"/>
    <col min="13581" max="13581" width="8.42578125" style="1" customWidth="1"/>
    <col min="13582" max="13582" width="10.42578125" style="1" customWidth="1"/>
    <col min="13583" max="13583" width="5.85546875" style="1" customWidth="1"/>
    <col min="13584" max="13584" width="8.7109375" style="1" customWidth="1"/>
    <col min="13585" max="13585" width="9.85546875" style="1" customWidth="1"/>
    <col min="13586" max="13586" width="8.5703125" style="1" customWidth="1"/>
    <col min="13587" max="13587" width="8.7109375" style="1" customWidth="1"/>
    <col min="13588" max="13588" width="9.7109375" style="1" customWidth="1"/>
    <col min="13589" max="13589" width="11" style="1" customWidth="1"/>
    <col min="13590" max="13590" width="14.28515625" style="1" customWidth="1"/>
    <col min="13591" max="13591" width="12.42578125" style="1" customWidth="1"/>
    <col min="13592" max="13592" width="13.28515625" style="1" customWidth="1"/>
    <col min="13593" max="13593" width="9.140625" style="1"/>
    <col min="13594" max="13594" width="11.7109375" style="1" customWidth="1"/>
    <col min="13595" max="13595" width="10.140625" style="1" customWidth="1"/>
    <col min="13596" max="13824" width="9.140625" style="1"/>
    <col min="13825" max="13825" width="4.5703125" style="1" customWidth="1"/>
    <col min="13826" max="13826" width="19.28515625" style="1" customWidth="1"/>
    <col min="13827" max="13827" width="15.7109375" style="1" customWidth="1"/>
    <col min="13828" max="13828" width="9.5703125" style="1" customWidth="1"/>
    <col min="13829" max="13829" width="8.7109375" style="1" customWidth="1"/>
    <col min="13830" max="13835" width="9.7109375" style="1" customWidth="1"/>
    <col min="13836" max="13836" width="11.85546875" style="1" customWidth="1"/>
    <col min="13837" max="13837" width="8.42578125" style="1" customWidth="1"/>
    <col min="13838" max="13838" width="10.42578125" style="1" customWidth="1"/>
    <col min="13839" max="13839" width="5.85546875" style="1" customWidth="1"/>
    <col min="13840" max="13840" width="8.7109375" style="1" customWidth="1"/>
    <col min="13841" max="13841" width="9.85546875" style="1" customWidth="1"/>
    <col min="13842" max="13842" width="8.5703125" style="1" customWidth="1"/>
    <col min="13843" max="13843" width="8.7109375" style="1" customWidth="1"/>
    <col min="13844" max="13844" width="9.7109375" style="1" customWidth="1"/>
    <col min="13845" max="13845" width="11" style="1" customWidth="1"/>
    <col min="13846" max="13846" width="14.28515625" style="1" customWidth="1"/>
    <col min="13847" max="13847" width="12.42578125" style="1" customWidth="1"/>
    <col min="13848" max="13848" width="13.28515625" style="1" customWidth="1"/>
    <col min="13849" max="13849" width="9.140625" style="1"/>
    <col min="13850" max="13850" width="11.7109375" style="1" customWidth="1"/>
    <col min="13851" max="13851" width="10.140625" style="1" customWidth="1"/>
    <col min="13852" max="14080" width="9.140625" style="1"/>
    <col min="14081" max="14081" width="4.5703125" style="1" customWidth="1"/>
    <col min="14082" max="14082" width="19.28515625" style="1" customWidth="1"/>
    <col min="14083" max="14083" width="15.7109375" style="1" customWidth="1"/>
    <col min="14084" max="14084" width="9.5703125" style="1" customWidth="1"/>
    <col min="14085" max="14085" width="8.7109375" style="1" customWidth="1"/>
    <col min="14086" max="14091" width="9.7109375" style="1" customWidth="1"/>
    <col min="14092" max="14092" width="11.85546875" style="1" customWidth="1"/>
    <col min="14093" max="14093" width="8.42578125" style="1" customWidth="1"/>
    <col min="14094" max="14094" width="10.42578125" style="1" customWidth="1"/>
    <col min="14095" max="14095" width="5.85546875" style="1" customWidth="1"/>
    <col min="14096" max="14096" width="8.7109375" style="1" customWidth="1"/>
    <col min="14097" max="14097" width="9.85546875" style="1" customWidth="1"/>
    <col min="14098" max="14098" width="8.5703125" style="1" customWidth="1"/>
    <col min="14099" max="14099" width="8.7109375" style="1" customWidth="1"/>
    <col min="14100" max="14100" width="9.7109375" style="1" customWidth="1"/>
    <col min="14101" max="14101" width="11" style="1" customWidth="1"/>
    <col min="14102" max="14102" width="14.28515625" style="1" customWidth="1"/>
    <col min="14103" max="14103" width="12.42578125" style="1" customWidth="1"/>
    <col min="14104" max="14104" width="13.28515625" style="1" customWidth="1"/>
    <col min="14105" max="14105" width="9.140625" style="1"/>
    <col min="14106" max="14106" width="11.7109375" style="1" customWidth="1"/>
    <col min="14107" max="14107" width="10.140625" style="1" customWidth="1"/>
    <col min="14108" max="14336" width="9.140625" style="1"/>
    <col min="14337" max="14337" width="4.5703125" style="1" customWidth="1"/>
    <col min="14338" max="14338" width="19.28515625" style="1" customWidth="1"/>
    <col min="14339" max="14339" width="15.7109375" style="1" customWidth="1"/>
    <col min="14340" max="14340" width="9.5703125" style="1" customWidth="1"/>
    <col min="14341" max="14341" width="8.7109375" style="1" customWidth="1"/>
    <col min="14342" max="14347" width="9.7109375" style="1" customWidth="1"/>
    <col min="14348" max="14348" width="11.85546875" style="1" customWidth="1"/>
    <col min="14349" max="14349" width="8.42578125" style="1" customWidth="1"/>
    <col min="14350" max="14350" width="10.42578125" style="1" customWidth="1"/>
    <col min="14351" max="14351" width="5.85546875" style="1" customWidth="1"/>
    <col min="14352" max="14352" width="8.7109375" style="1" customWidth="1"/>
    <col min="14353" max="14353" width="9.85546875" style="1" customWidth="1"/>
    <col min="14354" max="14354" width="8.5703125" style="1" customWidth="1"/>
    <col min="14355" max="14355" width="8.7109375" style="1" customWidth="1"/>
    <col min="14356" max="14356" width="9.7109375" style="1" customWidth="1"/>
    <col min="14357" max="14357" width="11" style="1" customWidth="1"/>
    <col min="14358" max="14358" width="14.28515625" style="1" customWidth="1"/>
    <col min="14359" max="14359" width="12.42578125" style="1" customWidth="1"/>
    <col min="14360" max="14360" width="13.28515625" style="1" customWidth="1"/>
    <col min="14361" max="14361" width="9.140625" style="1"/>
    <col min="14362" max="14362" width="11.7109375" style="1" customWidth="1"/>
    <col min="14363" max="14363" width="10.140625" style="1" customWidth="1"/>
    <col min="14364" max="14592" width="9.140625" style="1"/>
    <col min="14593" max="14593" width="4.5703125" style="1" customWidth="1"/>
    <col min="14594" max="14594" width="19.28515625" style="1" customWidth="1"/>
    <col min="14595" max="14595" width="15.7109375" style="1" customWidth="1"/>
    <col min="14596" max="14596" width="9.5703125" style="1" customWidth="1"/>
    <col min="14597" max="14597" width="8.7109375" style="1" customWidth="1"/>
    <col min="14598" max="14603" width="9.7109375" style="1" customWidth="1"/>
    <col min="14604" max="14604" width="11.85546875" style="1" customWidth="1"/>
    <col min="14605" max="14605" width="8.42578125" style="1" customWidth="1"/>
    <col min="14606" max="14606" width="10.42578125" style="1" customWidth="1"/>
    <col min="14607" max="14607" width="5.85546875" style="1" customWidth="1"/>
    <col min="14608" max="14608" width="8.7109375" style="1" customWidth="1"/>
    <col min="14609" max="14609" width="9.85546875" style="1" customWidth="1"/>
    <col min="14610" max="14610" width="8.5703125" style="1" customWidth="1"/>
    <col min="14611" max="14611" width="8.7109375" style="1" customWidth="1"/>
    <col min="14612" max="14612" width="9.7109375" style="1" customWidth="1"/>
    <col min="14613" max="14613" width="11" style="1" customWidth="1"/>
    <col min="14614" max="14614" width="14.28515625" style="1" customWidth="1"/>
    <col min="14615" max="14615" width="12.42578125" style="1" customWidth="1"/>
    <col min="14616" max="14616" width="13.28515625" style="1" customWidth="1"/>
    <col min="14617" max="14617" width="9.140625" style="1"/>
    <col min="14618" max="14618" width="11.7109375" style="1" customWidth="1"/>
    <col min="14619" max="14619" width="10.140625" style="1" customWidth="1"/>
    <col min="14620" max="14848" width="9.140625" style="1"/>
    <col min="14849" max="14849" width="4.5703125" style="1" customWidth="1"/>
    <col min="14850" max="14850" width="19.28515625" style="1" customWidth="1"/>
    <col min="14851" max="14851" width="15.7109375" style="1" customWidth="1"/>
    <col min="14852" max="14852" width="9.5703125" style="1" customWidth="1"/>
    <col min="14853" max="14853" width="8.7109375" style="1" customWidth="1"/>
    <col min="14854" max="14859" width="9.7109375" style="1" customWidth="1"/>
    <col min="14860" max="14860" width="11.85546875" style="1" customWidth="1"/>
    <col min="14861" max="14861" width="8.42578125" style="1" customWidth="1"/>
    <col min="14862" max="14862" width="10.42578125" style="1" customWidth="1"/>
    <col min="14863" max="14863" width="5.85546875" style="1" customWidth="1"/>
    <col min="14864" max="14864" width="8.7109375" style="1" customWidth="1"/>
    <col min="14865" max="14865" width="9.85546875" style="1" customWidth="1"/>
    <col min="14866" max="14866" width="8.5703125" style="1" customWidth="1"/>
    <col min="14867" max="14867" width="8.7109375" style="1" customWidth="1"/>
    <col min="14868" max="14868" width="9.7109375" style="1" customWidth="1"/>
    <col min="14869" max="14869" width="11" style="1" customWidth="1"/>
    <col min="14870" max="14870" width="14.28515625" style="1" customWidth="1"/>
    <col min="14871" max="14871" width="12.42578125" style="1" customWidth="1"/>
    <col min="14872" max="14872" width="13.28515625" style="1" customWidth="1"/>
    <col min="14873" max="14873" width="9.140625" style="1"/>
    <col min="14874" max="14874" width="11.7109375" style="1" customWidth="1"/>
    <col min="14875" max="14875" width="10.140625" style="1" customWidth="1"/>
    <col min="14876" max="15104" width="9.140625" style="1"/>
    <col min="15105" max="15105" width="4.5703125" style="1" customWidth="1"/>
    <col min="15106" max="15106" width="19.28515625" style="1" customWidth="1"/>
    <col min="15107" max="15107" width="15.7109375" style="1" customWidth="1"/>
    <col min="15108" max="15108" width="9.5703125" style="1" customWidth="1"/>
    <col min="15109" max="15109" width="8.7109375" style="1" customWidth="1"/>
    <col min="15110" max="15115" width="9.7109375" style="1" customWidth="1"/>
    <col min="15116" max="15116" width="11.85546875" style="1" customWidth="1"/>
    <col min="15117" max="15117" width="8.42578125" style="1" customWidth="1"/>
    <col min="15118" max="15118" width="10.42578125" style="1" customWidth="1"/>
    <col min="15119" max="15119" width="5.85546875" style="1" customWidth="1"/>
    <col min="15120" max="15120" width="8.7109375" style="1" customWidth="1"/>
    <col min="15121" max="15121" width="9.85546875" style="1" customWidth="1"/>
    <col min="15122" max="15122" width="8.5703125" style="1" customWidth="1"/>
    <col min="15123" max="15123" width="8.7109375" style="1" customWidth="1"/>
    <col min="15124" max="15124" width="9.7109375" style="1" customWidth="1"/>
    <col min="15125" max="15125" width="11" style="1" customWidth="1"/>
    <col min="15126" max="15126" width="14.28515625" style="1" customWidth="1"/>
    <col min="15127" max="15127" width="12.42578125" style="1" customWidth="1"/>
    <col min="15128" max="15128" width="13.28515625" style="1" customWidth="1"/>
    <col min="15129" max="15129" width="9.140625" style="1"/>
    <col min="15130" max="15130" width="11.7109375" style="1" customWidth="1"/>
    <col min="15131" max="15131" width="10.140625" style="1" customWidth="1"/>
    <col min="15132" max="15360" width="9.140625" style="1"/>
    <col min="15361" max="15361" width="4.5703125" style="1" customWidth="1"/>
    <col min="15362" max="15362" width="19.28515625" style="1" customWidth="1"/>
    <col min="15363" max="15363" width="15.7109375" style="1" customWidth="1"/>
    <col min="15364" max="15364" width="9.5703125" style="1" customWidth="1"/>
    <col min="15365" max="15365" width="8.7109375" style="1" customWidth="1"/>
    <col min="15366" max="15371" width="9.7109375" style="1" customWidth="1"/>
    <col min="15372" max="15372" width="11.85546875" style="1" customWidth="1"/>
    <col min="15373" max="15373" width="8.42578125" style="1" customWidth="1"/>
    <col min="15374" max="15374" width="10.42578125" style="1" customWidth="1"/>
    <col min="15375" max="15375" width="5.85546875" style="1" customWidth="1"/>
    <col min="15376" max="15376" width="8.7109375" style="1" customWidth="1"/>
    <col min="15377" max="15377" width="9.85546875" style="1" customWidth="1"/>
    <col min="15378" max="15378" width="8.5703125" style="1" customWidth="1"/>
    <col min="15379" max="15379" width="8.7109375" style="1" customWidth="1"/>
    <col min="15380" max="15380" width="9.7109375" style="1" customWidth="1"/>
    <col min="15381" max="15381" width="11" style="1" customWidth="1"/>
    <col min="15382" max="15382" width="14.28515625" style="1" customWidth="1"/>
    <col min="15383" max="15383" width="12.42578125" style="1" customWidth="1"/>
    <col min="15384" max="15384" width="13.28515625" style="1" customWidth="1"/>
    <col min="15385" max="15385" width="9.140625" style="1"/>
    <col min="15386" max="15386" width="11.7109375" style="1" customWidth="1"/>
    <col min="15387" max="15387" width="10.140625" style="1" customWidth="1"/>
    <col min="15388" max="15616" width="9.140625" style="1"/>
    <col min="15617" max="15617" width="4.5703125" style="1" customWidth="1"/>
    <col min="15618" max="15618" width="19.28515625" style="1" customWidth="1"/>
    <col min="15619" max="15619" width="15.7109375" style="1" customWidth="1"/>
    <col min="15620" max="15620" width="9.5703125" style="1" customWidth="1"/>
    <col min="15621" max="15621" width="8.7109375" style="1" customWidth="1"/>
    <col min="15622" max="15627" width="9.7109375" style="1" customWidth="1"/>
    <col min="15628" max="15628" width="11.85546875" style="1" customWidth="1"/>
    <col min="15629" max="15629" width="8.42578125" style="1" customWidth="1"/>
    <col min="15630" max="15630" width="10.42578125" style="1" customWidth="1"/>
    <col min="15631" max="15631" width="5.85546875" style="1" customWidth="1"/>
    <col min="15632" max="15632" width="8.7109375" style="1" customWidth="1"/>
    <col min="15633" max="15633" width="9.85546875" style="1" customWidth="1"/>
    <col min="15634" max="15634" width="8.5703125" style="1" customWidth="1"/>
    <col min="15635" max="15635" width="8.7109375" style="1" customWidth="1"/>
    <col min="15636" max="15636" width="9.7109375" style="1" customWidth="1"/>
    <col min="15637" max="15637" width="11" style="1" customWidth="1"/>
    <col min="15638" max="15638" width="14.28515625" style="1" customWidth="1"/>
    <col min="15639" max="15639" width="12.42578125" style="1" customWidth="1"/>
    <col min="15640" max="15640" width="13.28515625" style="1" customWidth="1"/>
    <col min="15641" max="15641" width="9.140625" style="1"/>
    <col min="15642" max="15642" width="11.7109375" style="1" customWidth="1"/>
    <col min="15643" max="15643" width="10.140625" style="1" customWidth="1"/>
    <col min="15644" max="15872" width="9.140625" style="1"/>
    <col min="15873" max="15873" width="4.5703125" style="1" customWidth="1"/>
    <col min="15874" max="15874" width="19.28515625" style="1" customWidth="1"/>
    <col min="15875" max="15875" width="15.7109375" style="1" customWidth="1"/>
    <col min="15876" max="15876" width="9.5703125" style="1" customWidth="1"/>
    <col min="15877" max="15877" width="8.7109375" style="1" customWidth="1"/>
    <col min="15878" max="15883" width="9.7109375" style="1" customWidth="1"/>
    <col min="15884" max="15884" width="11.85546875" style="1" customWidth="1"/>
    <col min="15885" max="15885" width="8.42578125" style="1" customWidth="1"/>
    <col min="15886" max="15886" width="10.42578125" style="1" customWidth="1"/>
    <col min="15887" max="15887" width="5.85546875" style="1" customWidth="1"/>
    <col min="15888" max="15888" width="8.7109375" style="1" customWidth="1"/>
    <col min="15889" max="15889" width="9.85546875" style="1" customWidth="1"/>
    <col min="15890" max="15890" width="8.5703125" style="1" customWidth="1"/>
    <col min="15891" max="15891" width="8.7109375" style="1" customWidth="1"/>
    <col min="15892" max="15892" width="9.7109375" style="1" customWidth="1"/>
    <col min="15893" max="15893" width="11" style="1" customWidth="1"/>
    <col min="15894" max="15894" width="14.28515625" style="1" customWidth="1"/>
    <col min="15895" max="15895" width="12.42578125" style="1" customWidth="1"/>
    <col min="15896" max="15896" width="13.28515625" style="1" customWidth="1"/>
    <col min="15897" max="15897" width="9.140625" style="1"/>
    <col min="15898" max="15898" width="11.7109375" style="1" customWidth="1"/>
    <col min="15899" max="15899" width="10.140625" style="1" customWidth="1"/>
    <col min="15900" max="16128" width="9.140625" style="1"/>
    <col min="16129" max="16129" width="4.5703125" style="1" customWidth="1"/>
    <col min="16130" max="16130" width="19.28515625" style="1" customWidth="1"/>
    <col min="16131" max="16131" width="15.7109375" style="1" customWidth="1"/>
    <col min="16132" max="16132" width="9.5703125" style="1" customWidth="1"/>
    <col min="16133" max="16133" width="8.7109375" style="1" customWidth="1"/>
    <col min="16134" max="16139" width="9.7109375" style="1" customWidth="1"/>
    <col min="16140" max="16140" width="11.85546875" style="1" customWidth="1"/>
    <col min="16141" max="16141" width="8.42578125" style="1" customWidth="1"/>
    <col min="16142" max="16142" width="10.42578125" style="1" customWidth="1"/>
    <col min="16143" max="16143" width="5.85546875" style="1" customWidth="1"/>
    <col min="16144" max="16144" width="8.7109375" style="1" customWidth="1"/>
    <col min="16145" max="16145" width="9.85546875" style="1" customWidth="1"/>
    <col min="16146" max="16146" width="8.5703125" style="1" customWidth="1"/>
    <col min="16147" max="16147" width="8.7109375" style="1" customWidth="1"/>
    <col min="16148" max="16148" width="9.7109375" style="1" customWidth="1"/>
    <col min="16149" max="16149" width="11" style="1" customWidth="1"/>
    <col min="16150" max="16150" width="14.28515625" style="1" customWidth="1"/>
    <col min="16151" max="16151" width="12.42578125" style="1" customWidth="1"/>
    <col min="16152" max="16152" width="13.28515625" style="1" customWidth="1"/>
    <col min="16153" max="16153" width="9.140625" style="1"/>
    <col min="16154" max="16154" width="11.7109375" style="1" customWidth="1"/>
    <col min="16155" max="16155" width="10.140625" style="1" customWidth="1"/>
    <col min="16156" max="16384" width="9.140625" style="1"/>
  </cols>
  <sheetData>
    <row r="1" spans="1:27" s="8" customFormat="1" x14ac:dyDescent="0.2">
      <c r="A1" s="1"/>
      <c r="B1" s="2" t="s">
        <v>16</v>
      </c>
      <c r="C1" s="1"/>
      <c r="D1" s="3"/>
      <c r="E1" s="4"/>
      <c r="F1" s="4"/>
      <c r="G1" s="4"/>
      <c r="H1" s="4"/>
      <c r="I1" s="4"/>
      <c r="J1" s="4"/>
      <c r="K1" s="4"/>
      <c r="L1" s="1"/>
      <c r="M1" s="5"/>
      <c r="N1" s="6"/>
      <c r="O1" s="1"/>
      <c r="P1" s="1"/>
      <c r="Q1" s="1"/>
      <c r="R1" s="1"/>
      <c r="S1" s="1"/>
      <c r="T1" s="7"/>
      <c r="U1" s="1"/>
      <c r="V1" s="122" t="s">
        <v>17</v>
      </c>
      <c r="W1" s="122"/>
      <c r="X1" s="122"/>
      <c r="AA1" s="1"/>
    </row>
    <row r="2" spans="1:27" s="8" customFormat="1" x14ac:dyDescent="0.2">
      <c r="A2" s="9"/>
      <c r="B2" s="10" t="s">
        <v>18</v>
      </c>
      <c r="C2" s="9"/>
      <c r="D2" s="11"/>
      <c r="E2" s="12"/>
      <c r="F2" s="12"/>
      <c r="G2" s="12"/>
      <c r="H2" s="12"/>
      <c r="I2" s="12"/>
      <c r="J2" s="12"/>
      <c r="K2" s="12"/>
      <c r="M2" s="13"/>
      <c r="N2" s="14"/>
      <c r="O2" s="15"/>
      <c r="U2" s="15"/>
      <c r="V2" s="123" t="s">
        <v>19</v>
      </c>
      <c r="W2" s="123"/>
      <c r="X2" s="123"/>
    </row>
    <row r="3" spans="1:27" s="8" customFormat="1" x14ac:dyDescent="0.2">
      <c r="A3" s="9"/>
      <c r="B3" s="10"/>
      <c r="C3" s="9"/>
      <c r="D3" s="11"/>
      <c r="E3" s="12"/>
      <c r="F3" s="12"/>
      <c r="G3" s="12"/>
      <c r="H3" s="12"/>
      <c r="I3" s="12"/>
      <c r="J3" s="12"/>
      <c r="K3" s="12"/>
      <c r="M3" s="13"/>
      <c r="N3" s="14"/>
      <c r="O3" s="15"/>
      <c r="U3" s="15"/>
      <c r="V3" s="123" t="s">
        <v>20</v>
      </c>
      <c r="W3" s="123"/>
      <c r="X3" s="123"/>
    </row>
    <row r="4" spans="1:27" s="8" customFormat="1" ht="15" x14ac:dyDescent="0.2">
      <c r="A4" s="9"/>
      <c r="B4" s="10" t="s">
        <v>21</v>
      </c>
      <c r="C4" s="9"/>
      <c r="D4" s="11"/>
      <c r="E4" s="12"/>
      <c r="F4" s="12"/>
      <c r="G4" s="12"/>
      <c r="H4" s="12"/>
      <c r="I4" s="12"/>
      <c r="J4" s="12"/>
      <c r="K4" s="12"/>
      <c r="M4" s="13"/>
      <c r="N4" s="14"/>
      <c r="O4" s="15"/>
      <c r="U4" s="15"/>
      <c r="V4" s="16"/>
      <c r="W4" s="16"/>
      <c r="X4" s="16"/>
    </row>
    <row r="5" spans="1:27" s="17" customFormat="1" x14ac:dyDescent="0.2">
      <c r="B5" s="18" t="s">
        <v>22</v>
      </c>
      <c r="D5" s="124" t="s">
        <v>23</v>
      </c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W5" s="19" t="s">
        <v>24</v>
      </c>
      <c r="X5" s="19"/>
    </row>
    <row r="6" spans="1:27" s="17" customFormat="1" x14ac:dyDescent="0.2">
      <c r="B6" s="18"/>
      <c r="D6" s="124" t="s">
        <v>25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20"/>
      <c r="W6" s="125"/>
      <c r="X6" s="125"/>
    </row>
    <row r="7" spans="1:27" s="17" customFormat="1" x14ac:dyDescent="0.2">
      <c r="B7" s="18"/>
      <c r="D7" s="124" t="s">
        <v>26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20"/>
      <c r="W7" s="7"/>
      <c r="X7" s="7"/>
    </row>
    <row r="8" spans="1:27" s="17" customFormat="1" ht="15.75" customHeight="1" x14ac:dyDescent="0.2">
      <c r="B8" s="1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20"/>
      <c r="W8" s="125"/>
      <c r="X8" s="125"/>
    </row>
    <row r="9" spans="1:27" s="17" customFormat="1" ht="14.25" customHeight="1" x14ac:dyDescent="0.2">
      <c r="B9" s="1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20"/>
      <c r="W9" s="7"/>
      <c r="X9" s="7"/>
    </row>
    <row r="10" spans="1:27" s="7" customFormat="1" ht="18.75" customHeight="1" x14ac:dyDescent="0.2">
      <c r="A10" s="126" t="s">
        <v>27</v>
      </c>
      <c r="B10" s="126" t="s">
        <v>28</v>
      </c>
      <c r="C10" s="127" t="s">
        <v>2</v>
      </c>
      <c r="D10" s="127" t="s">
        <v>3</v>
      </c>
      <c r="E10" s="127" t="s">
        <v>29</v>
      </c>
      <c r="F10" s="128" t="s">
        <v>30</v>
      </c>
      <c r="G10" s="128" t="s">
        <v>31</v>
      </c>
      <c r="H10" s="131" t="s">
        <v>32</v>
      </c>
      <c r="I10" s="128" t="s">
        <v>33</v>
      </c>
      <c r="J10" s="128" t="s">
        <v>34</v>
      </c>
      <c r="K10" s="128" t="s">
        <v>4</v>
      </c>
      <c r="L10" s="127" t="s">
        <v>35</v>
      </c>
      <c r="M10" s="132" t="s">
        <v>5</v>
      </c>
      <c r="N10" s="132"/>
      <c r="O10" s="132"/>
      <c r="P10" s="132"/>
      <c r="Q10" s="132"/>
      <c r="R10" s="132"/>
      <c r="S10" s="132"/>
      <c r="T10" s="132"/>
      <c r="U10" s="132"/>
      <c r="V10" s="132"/>
      <c r="W10" s="133" t="s">
        <v>36</v>
      </c>
      <c r="X10" s="133" t="s">
        <v>37</v>
      </c>
    </row>
    <row r="11" spans="1:27" s="7" customFormat="1" ht="199.5" customHeight="1" x14ac:dyDescent="0.2">
      <c r="A11" s="126"/>
      <c r="B11" s="126"/>
      <c r="C11" s="127"/>
      <c r="D11" s="127"/>
      <c r="E11" s="127"/>
      <c r="F11" s="129"/>
      <c r="G11" s="129"/>
      <c r="H11" s="131"/>
      <c r="I11" s="129"/>
      <c r="J11" s="129"/>
      <c r="K11" s="129"/>
      <c r="L11" s="127"/>
      <c r="M11" s="137" t="s">
        <v>38</v>
      </c>
      <c r="N11" s="138"/>
      <c r="O11" s="137" t="s">
        <v>39</v>
      </c>
      <c r="P11" s="138"/>
      <c r="Q11" s="128" t="s">
        <v>7</v>
      </c>
      <c r="R11" s="137" t="s">
        <v>40</v>
      </c>
      <c r="S11" s="138"/>
      <c r="T11" s="128" t="s">
        <v>41</v>
      </c>
      <c r="U11" s="128" t="s">
        <v>8</v>
      </c>
      <c r="V11" s="128" t="s">
        <v>6</v>
      </c>
      <c r="W11" s="133"/>
      <c r="X11" s="133"/>
    </row>
    <row r="12" spans="1:27" s="7" customFormat="1" ht="47.25" customHeight="1" x14ac:dyDescent="0.2">
      <c r="A12" s="126"/>
      <c r="B12" s="126"/>
      <c r="C12" s="127"/>
      <c r="D12" s="127"/>
      <c r="E12" s="127"/>
      <c r="F12" s="130"/>
      <c r="G12" s="130"/>
      <c r="H12" s="131"/>
      <c r="I12" s="130"/>
      <c r="J12" s="130"/>
      <c r="K12" s="130"/>
      <c r="L12" s="127"/>
      <c r="M12" s="21" t="s">
        <v>9</v>
      </c>
      <c r="N12" s="22" t="s">
        <v>10</v>
      </c>
      <c r="O12" s="23" t="s">
        <v>9</v>
      </c>
      <c r="P12" s="22" t="s">
        <v>10</v>
      </c>
      <c r="Q12" s="130"/>
      <c r="R12" s="23" t="s">
        <v>9</v>
      </c>
      <c r="S12" s="22" t="s">
        <v>10</v>
      </c>
      <c r="T12" s="130"/>
      <c r="U12" s="130"/>
      <c r="V12" s="130"/>
      <c r="W12" s="133"/>
      <c r="X12" s="133"/>
    </row>
    <row r="13" spans="1:27" s="25" customFormat="1" ht="21" customHeight="1" x14ac:dyDescent="0.25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  <c r="J13" s="24">
        <v>10</v>
      </c>
      <c r="K13" s="24">
        <v>11</v>
      </c>
      <c r="L13" s="24">
        <v>12</v>
      </c>
      <c r="M13" s="24">
        <v>13</v>
      </c>
      <c r="N13" s="24">
        <v>14</v>
      </c>
      <c r="O13" s="24">
        <v>15</v>
      </c>
      <c r="P13" s="24">
        <v>16</v>
      </c>
      <c r="Q13" s="24">
        <v>17</v>
      </c>
      <c r="R13" s="24">
        <v>18</v>
      </c>
      <c r="S13" s="24">
        <v>19</v>
      </c>
      <c r="T13" s="24">
        <v>20</v>
      </c>
      <c r="U13" s="24">
        <v>21</v>
      </c>
      <c r="V13" s="24">
        <v>22</v>
      </c>
      <c r="W13" s="24">
        <v>23</v>
      </c>
      <c r="X13" s="24">
        <v>24</v>
      </c>
    </row>
    <row r="14" spans="1:27" s="32" customFormat="1" ht="24" customHeight="1" x14ac:dyDescent="0.25">
      <c r="A14" s="26">
        <v>1</v>
      </c>
      <c r="B14" s="27" t="s">
        <v>42</v>
      </c>
      <c r="C14" s="22" t="s">
        <v>43</v>
      </c>
      <c r="D14" s="22">
        <v>12000</v>
      </c>
      <c r="E14" s="22">
        <v>720</v>
      </c>
      <c r="F14" s="22">
        <f>D14/E14*10</f>
        <v>166.66666666666669</v>
      </c>
      <c r="G14" s="22">
        <v>408</v>
      </c>
      <c r="H14" s="22">
        <v>132</v>
      </c>
      <c r="I14" s="22">
        <v>463.2</v>
      </c>
      <c r="J14" s="22">
        <v>540</v>
      </c>
      <c r="K14" s="28">
        <f>(J14-I14)/1</f>
        <v>76.800000000000011</v>
      </c>
      <c r="L14" s="22">
        <f t="shared" ref="L14:L41" si="0">K14*F14</f>
        <v>12800.000000000004</v>
      </c>
      <c r="M14" s="21">
        <v>0.15</v>
      </c>
      <c r="N14" s="22">
        <f>M14*L14</f>
        <v>1920.0000000000005</v>
      </c>
      <c r="O14" s="22"/>
      <c r="P14" s="22"/>
      <c r="Q14" s="22">
        <v>1200</v>
      </c>
      <c r="R14" s="22"/>
      <c r="S14" s="22"/>
      <c r="T14" s="29">
        <v>1000</v>
      </c>
      <c r="U14" s="22"/>
      <c r="V14" s="30">
        <f>L14+N14+P14+Q14+S14+T14+U14</f>
        <v>16920.000000000004</v>
      </c>
      <c r="W14" s="30">
        <f>V14*0.5</f>
        <v>8460.0000000000018</v>
      </c>
      <c r="X14" s="30">
        <f>V14+W14</f>
        <v>25380.000000000007</v>
      </c>
      <c r="Y14" s="31"/>
    </row>
    <row r="15" spans="1:27" s="32" customFormat="1" ht="24" customHeight="1" x14ac:dyDescent="0.25">
      <c r="A15" s="26">
        <v>2</v>
      </c>
      <c r="B15" s="33" t="s">
        <v>44</v>
      </c>
      <c r="C15" s="26" t="s">
        <v>43</v>
      </c>
      <c r="D15" s="22">
        <v>12000</v>
      </c>
      <c r="E15" s="28">
        <v>720</v>
      </c>
      <c r="F15" s="28">
        <f t="shared" ref="F15:F42" si="1">D15/E15*10</f>
        <v>166.66666666666669</v>
      </c>
      <c r="G15" s="28">
        <v>355</v>
      </c>
      <c r="H15" s="34">
        <v>-0.5</v>
      </c>
      <c r="I15" s="28">
        <v>319</v>
      </c>
      <c r="J15" s="28">
        <f>G15+H15</f>
        <v>354.5</v>
      </c>
      <c r="K15" s="28">
        <f>(J15-I15)/1</f>
        <v>35.5</v>
      </c>
      <c r="L15" s="22">
        <f t="shared" si="0"/>
        <v>5916.666666666667</v>
      </c>
      <c r="M15" s="21"/>
      <c r="N15" s="22"/>
      <c r="O15" s="22"/>
      <c r="P15" s="28"/>
      <c r="Q15" s="28"/>
      <c r="R15" s="22"/>
      <c r="S15" s="28"/>
      <c r="T15" s="28"/>
      <c r="U15" s="28"/>
      <c r="V15" s="35">
        <f t="shared" ref="V15:V42" si="2">L15+N15+P15+Q15+S15+T15+U15</f>
        <v>5916.666666666667</v>
      </c>
      <c r="W15" s="35">
        <f t="shared" ref="W15:W42" si="3">V15*0.5</f>
        <v>2958.3333333333335</v>
      </c>
      <c r="X15" s="35">
        <f t="shared" ref="X15:X42" si="4">V15+W15</f>
        <v>8875</v>
      </c>
      <c r="Y15" s="31"/>
    </row>
    <row r="16" spans="1:27" s="32" customFormat="1" ht="24" customHeight="1" x14ac:dyDescent="0.25">
      <c r="A16" s="26">
        <v>3</v>
      </c>
      <c r="B16" s="33" t="s">
        <v>45</v>
      </c>
      <c r="C16" s="26" t="s">
        <v>43</v>
      </c>
      <c r="D16" s="22">
        <v>12000</v>
      </c>
      <c r="E16" s="28">
        <v>720</v>
      </c>
      <c r="F16" s="28">
        <f t="shared" si="1"/>
        <v>166.66666666666669</v>
      </c>
      <c r="G16" s="28">
        <v>408</v>
      </c>
      <c r="H16" s="28"/>
      <c r="I16" s="28">
        <v>367.2</v>
      </c>
      <c r="J16" s="28">
        <f>G16+H16</f>
        <v>408</v>
      </c>
      <c r="K16" s="28">
        <f>(J16-I16)/1</f>
        <v>40.800000000000011</v>
      </c>
      <c r="L16" s="22">
        <f t="shared" si="0"/>
        <v>6800.0000000000027</v>
      </c>
      <c r="M16" s="21"/>
      <c r="N16" s="22"/>
      <c r="O16" s="22"/>
      <c r="P16" s="28"/>
      <c r="Q16" s="28"/>
      <c r="R16" s="22"/>
      <c r="S16" s="28"/>
      <c r="T16" s="28"/>
      <c r="U16" s="28"/>
      <c r="V16" s="35">
        <f t="shared" si="2"/>
        <v>6800.0000000000027</v>
      </c>
      <c r="W16" s="35">
        <f t="shared" si="3"/>
        <v>3400.0000000000014</v>
      </c>
      <c r="X16" s="35">
        <f t="shared" si="4"/>
        <v>10200.000000000004</v>
      </c>
      <c r="Y16" s="31"/>
    </row>
    <row r="17" spans="1:25" s="32" customFormat="1" ht="24" customHeight="1" x14ac:dyDescent="0.25">
      <c r="A17" s="26">
        <v>4</v>
      </c>
      <c r="B17" s="36" t="s">
        <v>46</v>
      </c>
      <c r="C17" s="26" t="s">
        <v>43</v>
      </c>
      <c r="D17" s="22">
        <v>12000</v>
      </c>
      <c r="E17" s="28">
        <v>720</v>
      </c>
      <c r="F17" s="28">
        <f>D17/E17*10</f>
        <v>166.66666666666669</v>
      </c>
      <c r="G17" s="28">
        <v>0</v>
      </c>
      <c r="H17" s="34">
        <f>385-18.9</f>
        <v>366.1</v>
      </c>
      <c r="I17" s="28">
        <v>327.60000000000002</v>
      </c>
      <c r="J17" s="28">
        <f>G17+H17</f>
        <v>366.1</v>
      </c>
      <c r="K17" s="28">
        <f>(J17-I17)/1</f>
        <v>38.5</v>
      </c>
      <c r="L17" s="22">
        <f>K17*F17</f>
        <v>6416.666666666667</v>
      </c>
      <c r="M17" s="21"/>
      <c r="N17" s="22"/>
      <c r="O17" s="22"/>
      <c r="P17" s="28"/>
      <c r="Q17" s="28"/>
      <c r="R17" s="22"/>
      <c r="S17" s="28"/>
      <c r="T17" s="28"/>
      <c r="U17" s="28"/>
      <c r="V17" s="35">
        <f>L17+N17+P17+Q17+S17+T17+U17</f>
        <v>6416.666666666667</v>
      </c>
      <c r="W17" s="35">
        <f>V17*0.5</f>
        <v>3208.3333333333335</v>
      </c>
      <c r="X17" s="35">
        <f>V17+W17</f>
        <v>9625</v>
      </c>
      <c r="Y17" s="31"/>
    </row>
    <row r="18" spans="1:25" s="32" customFormat="1" ht="24" customHeight="1" x14ac:dyDescent="0.25">
      <c r="A18" s="26">
        <v>5</v>
      </c>
      <c r="B18" s="36" t="s">
        <v>47</v>
      </c>
      <c r="C18" s="26" t="s">
        <v>43</v>
      </c>
      <c r="D18" s="22">
        <v>12000</v>
      </c>
      <c r="E18" s="28">
        <v>720</v>
      </c>
      <c r="F18" s="28">
        <f t="shared" si="1"/>
        <v>166.66666666666669</v>
      </c>
      <c r="G18" s="28">
        <v>445</v>
      </c>
      <c r="H18" s="28">
        <v>68</v>
      </c>
      <c r="I18" s="28">
        <v>400.5</v>
      </c>
      <c r="J18" s="28">
        <f>G18+H18</f>
        <v>513</v>
      </c>
      <c r="K18" s="28">
        <f>(J18-I18)/1</f>
        <v>112.5</v>
      </c>
      <c r="L18" s="22">
        <f t="shared" si="0"/>
        <v>18750.000000000004</v>
      </c>
      <c r="M18" s="21">
        <v>0.15</v>
      </c>
      <c r="N18" s="22">
        <f>M18*L18</f>
        <v>2812.5000000000005</v>
      </c>
      <c r="O18" s="22"/>
      <c r="P18" s="28"/>
      <c r="Q18" s="28">
        <v>1200</v>
      </c>
      <c r="R18" s="22"/>
      <c r="S18" s="28"/>
      <c r="T18" s="28">
        <v>1500</v>
      </c>
      <c r="U18" s="28">
        <v>2000</v>
      </c>
      <c r="V18" s="35">
        <f t="shared" si="2"/>
        <v>26262.500000000004</v>
      </c>
      <c r="W18" s="35">
        <f t="shared" si="3"/>
        <v>13131.250000000002</v>
      </c>
      <c r="X18" s="35">
        <f t="shared" si="4"/>
        <v>39393.750000000007</v>
      </c>
      <c r="Y18" s="31"/>
    </row>
    <row r="19" spans="1:25" s="32" customFormat="1" ht="24" customHeight="1" x14ac:dyDescent="0.25">
      <c r="A19" s="26">
        <v>6</v>
      </c>
      <c r="B19" s="36" t="s">
        <v>48</v>
      </c>
      <c r="C19" s="26" t="s">
        <v>43</v>
      </c>
      <c r="D19" s="22">
        <v>12000</v>
      </c>
      <c r="E19" s="28">
        <v>720</v>
      </c>
      <c r="F19" s="28">
        <f t="shared" si="1"/>
        <v>166.66666666666669</v>
      </c>
      <c r="G19" s="28">
        <v>0</v>
      </c>
      <c r="H19" s="28"/>
      <c r="I19" s="28"/>
      <c r="J19" s="28">
        <v>0</v>
      </c>
      <c r="K19" s="28">
        <f>G19/10</f>
        <v>0</v>
      </c>
      <c r="L19" s="22">
        <f t="shared" si="0"/>
        <v>0</v>
      </c>
      <c r="M19" s="21"/>
      <c r="N19" s="22"/>
      <c r="O19" s="22"/>
      <c r="P19" s="28"/>
      <c r="Q19" s="28"/>
      <c r="R19" s="22"/>
      <c r="S19" s="28"/>
      <c r="T19" s="28"/>
      <c r="U19" s="28"/>
      <c r="V19" s="35">
        <f t="shared" si="2"/>
        <v>0</v>
      </c>
      <c r="W19" s="35">
        <f t="shared" si="3"/>
        <v>0</v>
      </c>
      <c r="X19" s="35">
        <f t="shared" si="4"/>
        <v>0</v>
      </c>
      <c r="Y19" s="31"/>
    </row>
    <row r="20" spans="1:25" s="32" customFormat="1" ht="24" customHeight="1" x14ac:dyDescent="0.25">
      <c r="A20" s="26">
        <v>7</v>
      </c>
      <c r="B20" s="36" t="s">
        <v>49</v>
      </c>
      <c r="C20" s="26" t="s">
        <v>43</v>
      </c>
      <c r="D20" s="22">
        <v>12000</v>
      </c>
      <c r="E20" s="28">
        <v>720</v>
      </c>
      <c r="F20" s="28">
        <f t="shared" si="1"/>
        <v>166.66666666666669</v>
      </c>
      <c r="G20" s="28">
        <v>0</v>
      </c>
      <c r="H20" s="28">
        <v>315.89999999999998</v>
      </c>
      <c r="I20" s="28">
        <v>280.8</v>
      </c>
      <c r="J20" s="28">
        <f>G20+H20</f>
        <v>315.89999999999998</v>
      </c>
      <c r="K20" s="28">
        <f>(J20-I20)/1</f>
        <v>35.099999999999966</v>
      </c>
      <c r="L20" s="22">
        <f t="shared" si="0"/>
        <v>5849.9999999999945</v>
      </c>
      <c r="M20" s="21"/>
      <c r="N20" s="22"/>
      <c r="O20" s="22"/>
      <c r="P20" s="28"/>
      <c r="Q20" s="34">
        <v>1200</v>
      </c>
      <c r="R20" s="22"/>
      <c r="S20" s="28"/>
      <c r="T20" s="34">
        <v>2700</v>
      </c>
      <c r="U20" s="28"/>
      <c r="V20" s="35">
        <f t="shared" si="2"/>
        <v>9749.9999999999945</v>
      </c>
      <c r="W20" s="35">
        <f t="shared" si="3"/>
        <v>4874.9999999999973</v>
      </c>
      <c r="X20" s="35">
        <f t="shared" si="4"/>
        <v>14624.999999999993</v>
      </c>
      <c r="Y20" s="31"/>
    </row>
    <row r="21" spans="1:25" s="32" customFormat="1" ht="24" customHeight="1" x14ac:dyDescent="0.25">
      <c r="A21" s="26">
        <v>8</v>
      </c>
      <c r="B21" s="33" t="s">
        <v>50</v>
      </c>
      <c r="C21" s="22" t="s">
        <v>43</v>
      </c>
      <c r="D21" s="22">
        <v>12000</v>
      </c>
      <c r="E21" s="22">
        <v>720</v>
      </c>
      <c r="F21" s="22">
        <f t="shared" si="1"/>
        <v>166.66666666666669</v>
      </c>
      <c r="G21" s="22">
        <v>0</v>
      </c>
      <c r="H21" s="22"/>
      <c r="I21" s="22"/>
      <c r="J21" s="22">
        <v>0</v>
      </c>
      <c r="K21" s="22">
        <f>G21/10</f>
        <v>0</v>
      </c>
      <c r="L21" s="22">
        <f t="shared" si="0"/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30">
        <f>L21+N21+P21+Q21+S21+T21+U21</f>
        <v>0</v>
      </c>
      <c r="W21" s="30">
        <f>V21*0.5</f>
        <v>0</v>
      </c>
      <c r="X21" s="30">
        <f>V21+W21</f>
        <v>0</v>
      </c>
      <c r="Y21" s="31"/>
    </row>
    <row r="22" spans="1:25" s="32" customFormat="1" ht="24" customHeight="1" x14ac:dyDescent="0.25">
      <c r="A22" s="26">
        <v>9</v>
      </c>
      <c r="B22" s="33" t="s">
        <v>51</v>
      </c>
      <c r="C22" s="26" t="s">
        <v>43</v>
      </c>
      <c r="D22" s="22">
        <v>12000</v>
      </c>
      <c r="E22" s="28">
        <v>720</v>
      </c>
      <c r="F22" s="28">
        <f>D22/E22*10</f>
        <v>166.66666666666669</v>
      </c>
      <c r="G22" s="28">
        <v>1196</v>
      </c>
      <c r="H22" s="34">
        <f>200-13.05</f>
        <v>186.95</v>
      </c>
      <c r="I22" s="28">
        <v>1213.3499999999999</v>
      </c>
      <c r="J22" s="28">
        <f t="shared" ref="J22:J28" si="5">G22+H22</f>
        <v>1382.95</v>
      </c>
      <c r="K22" s="28">
        <f t="shared" ref="K22:K28" si="6">(J22-I22)/1</f>
        <v>169.60000000000014</v>
      </c>
      <c r="L22" s="22">
        <f t="shared" si="0"/>
        <v>28266.666666666693</v>
      </c>
      <c r="M22" s="21"/>
      <c r="N22" s="22"/>
      <c r="O22" s="22"/>
      <c r="P22" s="28"/>
      <c r="Q22" s="28">
        <v>2400</v>
      </c>
      <c r="R22" s="22"/>
      <c r="S22" s="28"/>
      <c r="T22" s="28">
        <v>1500</v>
      </c>
      <c r="U22" s="28">
        <v>2000</v>
      </c>
      <c r="V22" s="30">
        <f>L22+N22+P22+Q22+S22+T22+U22</f>
        <v>34166.666666666693</v>
      </c>
      <c r="W22" s="30">
        <f>V22*0.5</f>
        <v>17083.333333333347</v>
      </c>
      <c r="X22" s="30">
        <f>V22+W22</f>
        <v>51250.000000000044</v>
      </c>
      <c r="Y22" s="31"/>
    </row>
    <row r="23" spans="1:25" s="32" customFormat="1" ht="24" customHeight="1" x14ac:dyDescent="0.25">
      <c r="A23" s="26">
        <v>10</v>
      </c>
      <c r="B23" s="33" t="s">
        <v>52</v>
      </c>
      <c r="C23" s="26" t="s">
        <v>43</v>
      </c>
      <c r="D23" s="22">
        <v>12000</v>
      </c>
      <c r="E23" s="28">
        <v>720</v>
      </c>
      <c r="F23" s="28">
        <f t="shared" si="1"/>
        <v>166.66666666666669</v>
      </c>
      <c r="G23" s="28">
        <v>368</v>
      </c>
      <c r="H23" s="28"/>
      <c r="I23" s="28">
        <v>331.2</v>
      </c>
      <c r="J23" s="28">
        <f t="shared" si="5"/>
        <v>368</v>
      </c>
      <c r="K23" s="28">
        <f t="shared" si="6"/>
        <v>36.800000000000011</v>
      </c>
      <c r="L23" s="22">
        <f t="shared" si="0"/>
        <v>6133.3333333333358</v>
      </c>
      <c r="M23" s="21">
        <v>0.15</v>
      </c>
      <c r="N23" s="22">
        <f>M23*L23</f>
        <v>920.00000000000034</v>
      </c>
      <c r="O23" s="22"/>
      <c r="P23" s="28"/>
      <c r="Q23" s="28">
        <v>1200</v>
      </c>
      <c r="R23" s="22"/>
      <c r="S23" s="28"/>
      <c r="T23" s="28"/>
      <c r="U23" s="28">
        <v>2000</v>
      </c>
      <c r="V23" s="35">
        <f t="shared" si="2"/>
        <v>10253.333333333336</v>
      </c>
      <c r="W23" s="35">
        <f t="shared" si="3"/>
        <v>5126.6666666666679</v>
      </c>
      <c r="X23" s="35">
        <f t="shared" si="4"/>
        <v>15380.000000000004</v>
      </c>
      <c r="Y23" s="31"/>
    </row>
    <row r="24" spans="1:25" s="32" customFormat="1" ht="24" customHeight="1" x14ac:dyDescent="0.25">
      <c r="A24" s="26">
        <v>11</v>
      </c>
      <c r="B24" s="33" t="s">
        <v>53</v>
      </c>
      <c r="C24" s="26" t="s">
        <v>43</v>
      </c>
      <c r="D24" s="22">
        <v>12000</v>
      </c>
      <c r="E24" s="28">
        <v>720</v>
      </c>
      <c r="F24" s="28">
        <f t="shared" si="1"/>
        <v>166.66666666666669</v>
      </c>
      <c r="G24" s="28">
        <v>400</v>
      </c>
      <c r="H24" s="34">
        <f>64.23+104</f>
        <v>168.23000000000002</v>
      </c>
      <c r="I24" s="28">
        <v>411.73</v>
      </c>
      <c r="J24" s="28">
        <f t="shared" si="5"/>
        <v>568.23</v>
      </c>
      <c r="K24" s="28">
        <f t="shared" si="6"/>
        <v>156.5</v>
      </c>
      <c r="L24" s="22">
        <f t="shared" si="0"/>
        <v>26083.333333333336</v>
      </c>
      <c r="M24" s="21"/>
      <c r="N24" s="22"/>
      <c r="O24" s="22"/>
      <c r="P24" s="28"/>
      <c r="Q24" s="28">
        <v>2400</v>
      </c>
      <c r="R24" s="22"/>
      <c r="S24" s="28"/>
      <c r="T24" s="28">
        <v>1500</v>
      </c>
      <c r="U24" s="28"/>
      <c r="V24" s="35">
        <f t="shared" si="2"/>
        <v>29983.333333333336</v>
      </c>
      <c r="W24" s="35">
        <f t="shared" si="3"/>
        <v>14991.666666666668</v>
      </c>
      <c r="X24" s="35">
        <f t="shared" si="4"/>
        <v>44975</v>
      </c>
      <c r="Y24" s="31"/>
    </row>
    <row r="25" spans="1:25" s="32" customFormat="1" ht="24" customHeight="1" x14ac:dyDescent="0.25">
      <c r="A25" s="26">
        <v>12</v>
      </c>
      <c r="B25" s="33" t="s">
        <v>54</v>
      </c>
      <c r="C25" s="26" t="s">
        <v>43</v>
      </c>
      <c r="D25" s="22">
        <v>12000</v>
      </c>
      <c r="E25" s="28">
        <v>720</v>
      </c>
      <c r="F25" s="28">
        <f t="shared" si="1"/>
        <v>166.66666666666669</v>
      </c>
      <c r="G25" s="28">
        <v>541</v>
      </c>
      <c r="H25" s="28"/>
      <c r="I25" s="28">
        <v>486.9</v>
      </c>
      <c r="J25" s="28">
        <f t="shared" si="5"/>
        <v>541</v>
      </c>
      <c r="K25" s="28">
        <f t="shared" si="6"/>
        <v>54.100000000000023</v>
      </c>
      <c r="L25" s="22">
        <f t="shared" si="0"/>
        <v>9016.6666666666715</v>
      </c>
      <c r="M25" s="21"/>
      <c r="N25" s="22"/>
      <c r="O25" s="22"/>
      <c r="P25" s="28"/>
      <c r="Q25" s="28"/>
      <c r="R25" s="22"/>
      <c r="S25" s="28"/>
      <c r="T25" s="28"/>
      <c r="U25" s="28"/>
      <c r="V25" s="35">
        <f t="shared" si="2"/>
        <v>9016.6666666666715</v>
      </c>
      <c r="W25" s="35">
        <f t="shared" si="3"/>
        <v>4508.3333333333358</v>
      </c>
      <c r="X25" s="35">
        <f t="shared" si="4"/>
        <v>13525.000000000007</v>
      </c>
      <c r="Y25" s="31"/>
    </row>
    <row r="26" spans="1:25" s="32" customFormat="1" ht="24" customHeight="1" x14ac:dyDescent="0.25">
      <c r="A26" s="26">
        <v>13</v>
      </c>
      <c r="B26" s="33" t="s">
        <v>55</v>
      </c>
      <c r="C26" s="26" t="s">
        <v>43</v>
      </c>
      <c r="D26" s="22">
        <v>12000</v>
      </c>
      <c r="E26" s="28">
        <v>720</v>
      </c>
      <c r="F26" s="28">
        <f t="shared" si="1"/>
        <v>166.66666666666669</v>
      </c>
      <c r="G26" s="28">
        <v>620</v>
      </c>
      <c r="H26" s="34">
        <v>-83.46</v>
      </c>
      <c r="I26" s="28">
        <v>480.74</v>
      </c>
      <c r="J26" s="28">
        <f t="shared" si="5"/>
        <v>536.54</v>
      </c>
      <c r="K26" s="28">
        <f t="shared" si="6"/>
        <v>55.799999999999955</v>
      </c>
      <c r="L26" s="22">
        <f t="shared" si="0"/>
        <v>9299.9999999999927</v>
      </c>
      <c r="M26" s="21">
        <v>0.25</v>
      </c>
      <c r="N26" s="22">
        <f>M26*L26</f>
        <v>2324.9999999999982</v>
      </c>
      <c r="O26" s="22"/>
      <c r="P26" s="28"/>
      <c r="Q26" s="28">
        <v>1200</v>
      </c>
      <c r="R26" s="22"/>
      <c r="S26" s="28"/>
      <c r="T26" s="28">
        <v>1500</v>
      </c>
      <c r="U26" s="28">
        <v>2000</v>
      </c>
      <c r="V26" s="35">
        <f>L26+N26+P26+Q26+S26+T26+U26</f>
        <v>16324.999999999991</v>
      </c>
      <c r="W26" s="35">
        <f>V26*0.5</f>
        <v>8162.4999999999955</v>
      </c>
      <c r="X26" s="35">
        <f>V26+W26</f>
        <v>24487.499999999985</v>
      </c>
      <c r="Y26" s="31"/>
    </row>
    <row r="27" spans="1:25" s="32" customFormat="1" ht="24" customHeight="1" x14ac:dyDescent="0.25">
      <c r="A27" s="26">
        <v>14</v>
      </c>
      <c r="B27" s="36" t="s">
        <v>56</v>
      </c>
      <c r="C27" s="26" t="s">
        <v>43</v>
      </c>
      <c r="D27" s="22">
        <v>12000</v>
      </c>
      <c r="E27" s="28">
        <v>720</v>
      </c>
      <c r="F27" s="28">
        <f t="shared" si="1"/>
        <v>166.66666666666669</v>
      </c>
      <c r="G27" s="28">
        <v>720</v>
      </c>
      <c r="H27" s="34">
        <f>33.6-5.94</f>
        <v>27.66</v>
      </c>
      <c r="I27" s="28">
        <v>670.06</v>
      </c>
      <c r="J27" s="28">
        <f t="shared" si="5"/>
        <v>747.66</v>
      </c>
      <c r="K27" s="28">
        <f t="shared" si="6"/>
        <v>77.600000000000023</v>
      </c>
      <c r="L27" s="22">
        <f t="shared" si="0"/>
        <v>12933.333333333339</v>
      </c>
      <c r="M27" s="21">
        <v>0.25</v>
      </c>
      <c r="N27" s="22">
        <f>M27*L27</f>
        <v>3233.3333333333348</v>
      </c>
      <c r="O27" s="22"/>
      <c r="P27" s="28"/>
      <c r="Q27" s="28">
        <v>1200</v>
      </c>
      <c r="R27" s="21">
        <v>0.1</v>
      </c>
      <c r="S27" s="22">
        <f>L27*R27</f>
        <v>1293.3333333333339</v>
      </c>
      <c r="T27" s="28">
        <v>1500</v>
      </c>
      <c r="U27" s="28">
        <v>2000</v>
      </c>
      <c r="V27" s="35">
        <f t="shared" si="2"/>
        <v>22160.000000000007</v>
      </c>
      <c r="W27" s="35">
        <f t="shared" si="3"/>
        <v>11080.000000000004</v>
      </c>
      <c r="X27" s="35">
        <f t="shared" si="4"/>
        <v>33240.000000000015</v>
      </c>
      <c r="Y27" s="31"/>
    </row>
    <row r="28" spans="1:25" s="32" customFormat="1" ht="24" customHeight="1" x14ac:dyDescent="0.25">
      <c r="A28" s="26">
        <v>15</v>
      </c>
      <c r="B28" s="36" t="s">
        <v>57</v>
      </c>
      <c r="C28" s="26" t="s">
        <v>43</v>
      </c>
      <c r="D28" s="22">
        <v>12000</v>
      </c>
      <c r="E28" s="28">
        <v>720</v>
      </c>
      <c r="F28" s="28">
        <f t="shared" si="1"/>
        <v>166.66666666666669</v>
      </c>
      <c r="G28" s="28">
        <v>1000</v>
      </c>
      <c r="H28" s="34">
        <f>-134.78+100</f>
        <v>-34.78</v>
      </c>
      <c r="I28" s="28">
        <v>765.22</v>
      </c>
      <c r="J28" s="28">
        <f t="shared" si="5"/>
        <v>965.22</v>
      </c>
      <c r="K28" s="28">
        <f t="shared" si="6"/>
        <v>200</v>
      </c>
      <c r="L28" s="22">
        <f t="shared" si="0"/>
        <v>33333.333333333336</v>
      </c>
      <c r="M28" s="21">
        <v>0.25</v>
      </c>
      <c r="N28" s="22">
        <f>M28*L28</f>
        <v>8333.3333333333339</v>
      </c>
      <c r="O28" s="22"/>
      <c r="P28" s="28"/>
      <c r="Q28" s="28">
        <v>1200</v>
      </c>
      <c r="R28" s="22"/>
      <c r="S28" s="28"/>
      <c r="T28" s="28">
        <v>1500</v>
      </c>
      <c r="U28" s="28"/>
      <c r="V28" s="35">
        <f t="shared" si="2"/>
        <v>44366.666666666672</v>
      </c>
      <c r="W28" s="35">
        <f t="shared" si="3"/>
        <v>22183.333333333336</v>
      </c>
      <c r="X28" s="35">
        <f t="shared" si="4"/>
        <v>66550</v>
      </c>
      <c r="Y28" s="31"/>
    </row>
    <row r="29" spans="1:25" s="32" customFormat="1" ht="24" customHeight="1" x14ac:dyDescent="0.25">
      <c r="A29" s="26">
        <v>16</v>
      </c>
      <c r="B29" s="36" t="s">
        <v>58</v>
      </c>
      <c r="C29" s="26" t="s">
        <v>43</v>
      </c>
      <c r="D29" s="22">
        <v>12000</v>
      </c>
      <c r="E29" s="28">
        <v>720</v>
      </c>
      <c r="F29" s="28">
        <f t="shared" si="1"/>
        <v>166.66666666666669</v>
      </c>
      <c r="G29" s="28">
        <v>0</v>
      </c>
      <c r="H29" s="28"/>
      <c r="I29" s="28"/>
      <c r="J29" s="28">
        <v>0</v>
      </c>
      <c r="K29" s="28">
        <f>G29/10</f>
        <v>0</v>
      </c>
      <c r="L29" s="22">
        <f t="shared" si="0"/>
        <v>0</v>
      </c>
      <c r="M29" s="21"/>
      <c r="N29" s="22"/>
      <c r="O29" s="22"/>
      <c r="P29" s="28"/>
      <c r="Q29" s="28"/>
      <c r="R29" s="22"/>
      <c r="S29" s="28"/>
      <c r="T29" s="28"/>
      <c r="U29" s="28"/>
      <c r="V29" s="35">
        <f t="shared" si="2"/>
        <v>0</v>
      </c>
      <c r="W29" s="35">
        <f t="shared" si="3"/>
        <v>0</v>
      </c>
      <c r="X29" s="35">
        <f t="shared" si="4"/>
        <v>0</v>
      </c>
      <c r="Y29" s="31"/>
    </row>
    <row r="30" spans="1:25" s="32" customFormat="1" ht="24" customHeight="1" x14ac:dyDescent="0.25">
      <c r="A30" s="26">
        <v>17</v>
      </c>
      <c r="B30" s="36" t="s">
        <v>59</v>
      </c>
      <c r="C30" s="26" t="s">
        <v>43</v>
      </c>
      <c r="D30" s="22">
        <v>12000</v>
      </c>
      <c r="E30" s="28">
        <v>720</v>
      </c>
      <c r="F30" s="28">
        <f t="shared" si="1"/>
        <v>166.66666666666669</v>
      </c>
      <c r="G30" s="28">
        <v>400</v>
      </c>
      <c r="H30" s="28"/>
      <c r="I30" s="28">
        <v>360</v>
      </c>
      <c r="J30" s="28">
        <f>G30+H30</f>
        <v>400</v>
      </c>
      <c r="K30" s="28">
        <f>(J30-I30)/1</f>
        <v>40</v>
      </c>
      <c r="L30" s="22">
        <f t="shared" si="0"/>
        <v>6666.6666666666679</v>
      </c>
      <c r="M30" s="21"/>
      <c r="N30" s="22"/>
      <c r="O30" s="22"/>
      <c r="P30" s="28"/>
      <c r="Q30" s="28"/>
      <c r="R30" s="22"/>
      <c r="S30" s="28"/>
      <c r="T30" s="28"/>
      <c r="U30" s="28"/>
      <c r="V30" s="35">
        <f t="shared" si="2"/>
        <v>6666.6666666666679</v>
      </c>
      <c r="W30" s="35">
        <f t="shared" si="3"/>
        <v>3333.3333333333339</v>
      </c>
      <c r="X30" s="35">
        <f t="shared" si="4"/>
        <v>10000.000000000002</v>
      </c>
      <c r="Y30" s="31"/>
    </row>
    <row r="31" spans="1:25" s="32" customFormat="1" ht="24" customHeight="1" x14ac:dyDescent="0.25">
      <c r="A31" s="26">
        <v>18</v>
      </c>
      <c r="B31" s="36" t="s">
        <v>60</v>
      </c>
      <c r="C31" s="26" t="s">
        <v>43</v>
      </c>
      <c r="D31" s="22">
        <v>12000</v>
      </c>
      <c r="E31" s="28">
        <v>720</v>
      </c>
      <c r="F31" s="28">
        <f t="shared" si="1"/>
        <v>166.66666666666669</v>
      </c>
      <c r="G31" s="28">
        <v>384</v>
      </c>
      <c r="H31" s="28"/>
      <c r="I31" s="28">
        <v>345.6</v>
      </c>
      <c r="J31" s="28">
        <f t="shared" ref="J31:J40" si="7">G31+H31</f>
        <v>384</v>
      </c>
      <c r="K31" s="28">
        <f t="shared" ref="K31:K40" si="8">(J31-I31)/1</f>
        <v>38.399999999999977</v>
      </c>
      <c r="L31" s="22">
        <f t="shared" si="0"/>
        <v>6399.9999999999973</v>
      </c>
      <c r="M31" s="21"/>
      <c r="N31" s="22"/>
      <c r="O31" s="22"/>
      <c r="P31" s="28"/>
      <c r="Q31" s="28"/>
      <c r="R31" s="22"/>
      <c r="S31" s="28">
        <f>L31*R31</f>
        <v>0</v>
      </c>
      <c r="T31" s="28"/>
      <c r="U31" s="28"/>
      <c r="V31" s="35">
        <f t="shared" si="2"/>
        <v>6399.9999999999973</v>
      </c>
      <c r="W31" s="35">
        <f t="shared" si="3"/>
        <v>3199.9999999999986</v>
      </c>
      <c r="X31" s="35">
        <f t="shared" si="4"/>
        <v>9599.9999999999964</v>
      </c>
      <c r="Y31" s="31"/>
    </row>
    <row r="32" spans="1:25" s="32" customFormat="1" ht="24" customHeight="1" x14ac:dyDescent="0.25">
      <c r="A32" s="26">
        <v>19</v>
      </c>
      <c r="B32" s="36" t="s">
        <v>61</v>
      </c>
      <c r="C32" s="26" t="s">
        <v>43</v>
      </c>
      <c r="D32" s="22">
        <v>12000</v>
      </c>
      <c r="E32" s="28">
        <v>720</v>
      </c>
      <c r="F32" s="28">
        <f t="shared" si="1"/>
        <v>166.66666666666669</v>
      </c>
      <c r="G32" s="28">
        <v>572</v>
      </c>
      <c r="H32" s="28"/>
      <c r="I32" s="28">
        <v>514.79999999999995</v>
      </c>
      <c r="J32" s="28">
        <f t="shared" si="7"/>
        <v>572</v>
      </c>
      <c r="K32" s="28">
        <f t="shared" si="8"/>
        <v>57.200000000000045</v>
      </c>
      <c r="L32" s="22">
        <f t="shared" si="0"/>
        <v>9533.3333333333412</v>
      </c>
      <c r="M32" s="21">
        <v>0.25</v>
      </c>
      <c r="N32" s="22">
        <f>M32*L32</f>
        <v>2383.3333333333353</v>
      </c>
      <c r="O32" s="22"/>
      <c r="P32" s="28"/>
      <c r="Q32" s="28"/>
      <c r="R32" s="21">
        <v>0.1</v>
      </c>
      <c r="S32" s="22">
        <f>L32*R32</f>
        <v>953.33333333333417</v>
      </c>
      <c r="T32" s="28"/>
      <c r="U32" s="28"/>
      <c r="V32" s="35">
        <f t="shared" si="2"/>
        <v>12870.000000000011</v>
      </c>
      <c r="W32" s="35">
        <f t="shared" si="3"/>
        <v>6435.0000000000055</v>
      </c>
      <c r="X32" s="35">
        <f t="shared" si="4"/>
        <v>19305.000000000015</v>
      </c>
      <c r="Y32" s="31"/>
    </row>
    <row r="33" spans="1:25" s="32" customFormat="1" ht="24" customHeight="1" x14ac:dyDescent="0.25">
      <c r="A33" s="26">
        <v>20</v>
      </c>
      <c r="B33" s="36" t="s">
        <v>62</v>
      </c>
      <c r="C33" s="26" t="s">
        <v>43</v>
      </c>
      <c r="D33" s="22">
        <v>12000</v>
      </c>
      <c r="E33" s="28">
        <v>720</v>
      </c>
      <c r="F33" s="28">
        <f t="shared" si="1"/>
        <v>166.66666666666669</v>
      </c>
      <c r="G33" s="28">
        <v>0</v>
      </c>
      <c r="H33" s="28">
        <f>292+810.9</f>
        <v>1102.9000000000001</v>
      </c>
      <c r="I33" s="28">
        <v>939.8</v>
      </c>
      <c r="J33" s="28">
        <f t="shared" si="7"/>
        <v>1102.9000000000001</v>
      </c>
      <c r="K33" s="28">
        <f t="shared" si="8"/>
        <v>163.10000000000014</v>
      </c>
      <c r="L33" s="22">
        <f t="shared" si="0"/>
        <v>27183.333333333358</v>
      </c>
      <c r="M33" s="21"/>
      <c r="N33" s="22"/>
      <c r="O33" s="22"/>
      <c r="P33" s="28"/>
      <c r="Q33" s="28">
        <v>2400</v>
      </c>
      <c r="R33" s="22"/>
      <c r="S33" s="28"/>
      <c r="T33" s="28">
        <v>1500</v>
      </c>
      <c r="U33" s="28"/>
      <c r="V33" s="35">
        <f t="shared" si="2"/>
        <v>31083.333333333358</v>
      </c>
      <c r="W33" s="35">
        <f t="shared" si="3"/>
        <v>15541.666666666679</v>
      </c>
      <c r="X33" s="35">
        <f t="shared" si="4"/>
        <v>46625.000000000036</v>
      </c>
      <c r="Y33" s="31"/>
    </row>
    <row r="34" spans="1:25" s="32" customFormat="1" ht="24" customHeight="1" x14ac:dyDescent="0.25">
      <c r="A34" s="26">
        <v>21</v>
      </c>
      <c r="B34" s="33" t="s">
        <v>63</v>
      </c>
      <c r="C34" s="26" t="s">
        <v>43</v>
      </c>
      <c r="D34" s="22">
        <v>12000</v>
      </c>
      <c r="E34" s="28">
        <v>720</v>
      </c>
      <c r="F34" s="28">
        <f>D34/E34*10</f>
        <v>166.66666666666669</v>
      </c>
      <c r="G34" s="28">
        <v>494</v>
      </c>
      <c r="H34" s="34">
        <v>-9.8800000000000008</v>
      </c>
      <c r="I34" s="28">
        <v>434.72</v>
      </c>
      <c r="J34" s="28">
        <f t="shared" si="7"/>
        <v>484.12</v>
      </c>
      <c r="K34" s="28">
        <f t="shared" si="8"/>
        <v>49.399999999999977</v>
      </c>
      <c r="L34" s="22">
        <f t="shared" si="0"/>
        <v>8233.3333333333303</v>
      </c>
      <c r="M34" s="21"/>
      <c r="N34" s="22"/>
      <c r="O34" s="22"/>
      <c r="P34" s="28"/>
      <c r="Q34" s="28"/>
      <c r="R34" s="22"/>
      <c r="S34" s="28"/>
      <c r="T34" s="28"/>
      <c r="U34" s="28"/>
      <c r="V34" s="35">
        <f t="shared" si="2"/>
        <v>8233.3333333333303</v>
      </c>
      <c r="W34" s="35">
        <f t="shared" si="3"/>
        <v>4116.6666666666652</v>
      </c>
      <c r="X34" s="35">
        <f t="shared" si="4"/>
        <v>12349.999999999996</v>
      </c>
      <c r="Y34" s="31"/>
    </row>
    <row r="35" spans="1:25" s="32" customFormat="1" ht="24" customHeight="1" x14ac:dyDescent="0.25">
      <c r="A35" s="26">
        <v>22</v>
      </c>
      <c r="B35" s="33" t="s">
        <v>64</v>
      </c>
      <c r="C35" s="26" t="s">
        <v>43</v>
      </c>
      <c r="D35" s="22">
        <v>12000</v>
      </c>
      <c r="E35" s="28">
        <v>720</v>
      </c>
      <c r="F35" s="28">
        <f>D35/E35*10</f>
        <v>166.66666666666669</v>
      </c>
      <c r="G35" s="28">
        <v>360</v>
      </c>
      <c r="H35" s="28"/>
      <c r="I35" s="28">
        <v>324</v>
      </c>
      <c r="J35" s="28">
        <f t="shared" si="7"/>
        <v>360</v>
      </c>
      <c r="K35" s="28">
        <f t="shared" si="8"/>
        <v>36</v>
      </c>
      <c r="L35" s="22">
        <f t="shared" si="0"/>
        <v>6000.0000000000009</v>
      </c>
      <c r="M35" s="21"/>
      <c r="N35" s="22"/>
      <c r="O35" s="22"/>
      <c r="P35" s="28"/>
      <c r="Q35" s="28"/>
      <c r="R35" s="22"/>
      <c r="S35" s="28"/>
      <c r="T35" s="28"/>
      <c r="U35" s="28"/>
      <c r="V35" s="35">
        <f t="shared" si="2"/>
        <v>6000.0000000000009</v>
      </c>
      <c r="W35" s="35">
        <f t="shared" si="3"/>
        <v>3000.0000000000005</v>
      </c>
      <c r="X35" s="35">
        <f t="shared" si="4"/>
        <v>9000.0000000000018</v>
      </c>
      <c r="Y35" s="31"/>
    </row>
    <row r="36" spans="1:25" s="32" customFormat="1" ht="24" customHeight="1" x14ac:dyDescent="0.25">
      <c r="A36" s="26">
        <v>23</v>
      </c>
      <c r="B36" s="33" t="s">
        <v>65</v>
      </c>
      <c r="C36" s="26" t="s">
        <v>43</v>
      </c>
      <c r="D36" s="22">
        <v>12000</v>
      </c>
      <c r="E36" s="28">
        <v>720</v>
      </c>
      <c r="F36" s="28">
        <f t="shared" si="1"/>
        <v>166.66666666666669</v>
      </c>
      <c r="G36" s="28">
        <v>234</v>
      </c>
      <c r="H36" s="28">
        <v>97.6</v>
      </c>
      <c r="I36" s="28">
        <v>296</v>
      </c>
      <c r="J36" s="28">
        <f t="shared" si="7"/>
        <v>331.6</v>
      </c>
      <c r="K36" s="28">
        <f t="shared" si="8"/>
        <v>35.600000000000023</v>
      </c>
      <c r="L36" s="22">
        <f t="shared" si="0"/>
        <v>5933.3333333333376</v>
      </c>
      <c r="M36" s="21"/>
      <c r="N36" s="22"/>
      <c r="O36" s="22"/>
      <c r="P36" s="28"/>
      <c r="Q36" s="28"/>
      <c r="R36" s="22"/>
      <c r="S36" s="28"/>
      <c r="T36" s="28"/>
      <c r="U36" s="28"/>
      <c r="V36" s="35">
        <f t="shared" si="2"/>
        <v>5933.3333333333376</v>
      </c>
      <c r="W36" s="35">
        <f t="shared" si="3"/>
        <v>2966.6666666666688</v>
      </c>
      <c r="X36" s="35">
        <f t="shared" si="4"/>
        <v>8900.0000000000073</v>
      </c>
      <c r="Y36" s="31"/>
    </row>
    <row r="37" spans="1:25" s="32" customFormat="1" ht="24" customHeight="1" x14ac:dyDescent="0.25">
      <c r="A37" s="26">
        <v>24</v>
      </c>
      <c r="B37" s="33" t="s">
        <v>66</v>
      </c>
      <c r="C37" s="26" t="s">
        <v>43</v>
      </c>
      <c r="D37" s="22">
        <v>12000</v>
      </c>
      <c r="E37" s="28">
        <v>720</v>
      </c>
      <c r="F37" s="28">
        <f t="shared" si="1"/>
        <v>166.66666666666669</v>
      </c>
      <c r="G37" s="28">
        <v>872</v>
      </c>
      <c r="H37" s="28">
        <v>159</v>
      </c>
      <c r="I37" s="28">
        <v>784.8</v>
      </c>
      <c r="J37" s="28">
        <f t="shared" si="7"/>
        <v>1031</v>
      </c>
      <c r="K37" s="28">
        <f t="shared" si="8"/>
        <v>246.20000000000005</v>
      </c>
      <c r="L37" s="22">
        <f t="shared" si="0"/>
        <v>41033.333333333343</v>
      </c>
      <c r="M37" s="21">
        <v>0.25</v>
      </c>
      <c r="N37" s="22">
        <f>M37*L37</f>
        <v>10258.333333333336</v>
      </c>
      <c r="O37" s="22"/>
      <c r="P37" s="28"/>
      <c r="Q37" s="28">
        <v>2400</v>
      </c>
      <c r="R37" s="22"/>
      <c r="S37" s="28"/>
      <c r="T37" s="28">
        <v>1500</v>
      </c>
      <c r="U37" s="28"/>
      <c r="V37" s="35">
        <f t="shared" si="2"/>
        <v>55191.666666666679</v>
      </c>
      <c r="W37" s="35">
        <f t="shared" si="3"/>
        <v>27595.833333333339</v>
      </c>
      <c r="X37" s="35">
        <f t="shared" si="4"/>
        <v>82787.500000000015</v>
      </c>
      <c r="Y37" s="31"/>
    </row>
    <row r="38" spans="1:25" s="32" customFormat="1" ht="24" customHeight="1" x14ac:dyDescent="0.25">
      <c r="A38" s="26">
        <v>25</v>
      </c>
      <c r="B38" s="33" t="s">
        <v>67</v>
      </c>
      <c r="C38" s="26" t="s">
        <v>43</v>
      </c>
      <c r="D38" s="22">
        <v>12000</v>
      </c>
      <c r="E38" s="28">
        <v>720</v>
      </c>
      <c r="F38" s="28">
        <f>D38/E38*10</f>
        <v>166.66666666666669</v>
      </c>
      <c r="G38" s="28">
        <v>545</v>
      </c>
      <c r="H38" s="28"/>
      <c r="I38" s="28">
        <v>490.5</v>
      </c>
      <c r="J38" s="28">
        <f t="shared" si="7"/>
        <v>545</v>
      </c>
      <c r="K38" s="28">
        <f t="shared" si="8"/>
        <v>54.5</v>
      </c>
      <c r="L38" s="22">
        <f t="shared" si="0"/>
        <v>9083.3333333333339</v>
      </c>
      <c r="M38" s="21"/>
      <c r="N38" s="22"/>
      <c r="O38" s="22"/>
      <c r="P38" s="28"/>
      <c r="Q38" s="28"/>
      <c r="R38" s="22"/>
      <c r="S38" s="28"/>
      <c r="T38" s="28"/>
      <c r="U38" s="28"/>
      <c r="V38" s="35">
        <f>L38+N38+P38+Q38+S38+T38+U38</f>
        <v>9083.3333333333339</v>
      </c>
      <c r="W38" s="35">
        <f>V38*0.5</f>
        <v>4541.666666666667</v>
      </c>
      <c r="X38" s="35">
        <f>V38+W38</f>
        <v>13625</v>
      </c>
      <c r="Y38" s="31"/>
    </row>
    <row r="39" spans="1:25" s="43" customFormat="1" ht="24" customHeight="1" x14ac:dyDescent="0.25">
      <c r="A39" s="26">
        <v>26</v>
      </c>
      <c r="B39" s="37" t="s">
        <v>68</v>
      </c>
      <c r="C39" s="38" t="s">
        <v>43</v>
      </c>
      <c r="D39" s="39">
        <v>12000</v>
      </c>
      <c r="E39" s="40">
        <v>720</v>
      </c>
      <c r="F39" s="40">
        <f>D39/E39*10</f>
        <v>166.66666666666669</v>
      </c>
      <c r="G39" s="40">
        <v>0</v>
      </c>
      <c r="H39" s="40">
        <v>180</v>
      </c>
      <c r="I39" s="40">
        <v>150</v>
      </c>
      <c r="J39" s="40">
        <f>G39+H39</f>
        <v>180</v>
      </c>
      <c r="K39" s="40">
        <f>(J39-I39)/1</f>
        <v>30</v>
      </c>
      <c r="L39" s="39">
        <f>K39*F39</f>
        <v>5000.0000000000009</v>
      </c>
      <c r="M39" s="41"/>
      <c r="N39" s="39"/>
      <c r="O39" s="39"/>
      <c r="P39" s="40"/>
      <c r="Q39" s="40"/>
      <c r="R39" s="39"/>
      <c r="S39" s="40"/>
      <c r="T39" s="40"/>
      <c r="U39" s="40"/>
      <c r="V39" s="42">
        <f>L39+N39+P39+Q39+S39+T39+U39</f>
        <v>5000.0000000000009</v>
      </c>
      <c r="W39" s="42">
        <f>V39*0.5</f>
        <v>2500.0000000000005</v>
      </c>
      <c r="X39" s="42">
        <f>V39+W39</f>
        <v>7500.0000000000018</v>
      </c>
      <c r="Y39" s="31"/>
    </row>
    <row r="40" spans="1:25" s="32" customFormat="1" ht="24" customHeight="1" x14ac:dyDescent="0.25">
      <c r="A40" s="26">
        <v>27</v>
      </c>
      <c r="B40" s="44" t="s">
        <v>69</v>
      </c>
      <c r="C40" s="26" t="s">
        <v>43</v>
      </c>
      <c r="D40" s="22">
        <v>12000</v>
      </c>
      <c r="E40" s="28">
        <v>720</v>
      </c>
      <c r="F40" s="28">
        <f t="shared" si="1"/>
        <v>166.66666666666669</v>
      </c>
      <c r="G40" s="28">
        <v>412</v>
      </c>
      <c r="H40" s="34">
        <v>-3.17</v>
      </c>
      <c r="I40" s="28">
        <v>367.63</v>
      </c>
      <c r="J40" s="28">
        <f t="shared" si="7"/>
        <v>408.83</v>
      </c>
      <c r="K40" s="28">
        <f t="shared" si="8"/>
        <v>41.199999999999989</v>
      </c>
      <c r="L40" s="22">
        <f t="shared" si="0"/>
        <v>6866.6666666666652</v>
      </c>
      <c r="M40" s="21"/>
      <c r="N40" s="22"/>
      <c r="O40" s="22"/>
      <c r="P40" s="28"/>
      <c r="Q40" s="28"/>
      <c r="R40" s="22"/>
      <c r="S40" s="28"/>
      <c r="T40" s="28"/>
      <c r="U40" s="28"/>
      <c r="V40" s="35">
        <f t="shared" si="2"/>
        <v>6866.6666666666652</v>
      </c>
      <c r="W40" s="35">
        <f t="shared" si="3"/>
        <v>3433.3333333333326</v>
      </c>
      <c r="X40" s="35">
        <f t="shared" si="4"/>
        <v>10299.999999999998</v>
      </c>
      <c r="Y40" s="31"/>
    </row>
    <row r="41" spans="1:25" s="32" customFormat="1" ht="24" customHeight="1" x14ac:dyDescent="0.25">
      <c r="A41" s="26">
        <v>28</v>
      </c>
      <c r="B41" s="33" t="s">
        <v>70</v>
      </c>
      <c r="C41" s="26" t="s">
        <v>43</v>
      </c>
      <c r="D41" s="22">
        <v>12000</v>
      </c>
      <c r="E41" s="28">
        <v>720</v>
      </c>
      <c r="F41" s="28">
        <f t="shared" si="1"/>
        <v>166.66666666666669</v>
      </c>
      <c r="G41" s="28">
        <v>0</v>
      </c>
      <c r="H41" s="28"/>
      <c r="I41" s="28"/>
      <c r="J41" s="28">
        <v>0</v>
      </c>
      <c r="K41" s="28">
        <f>G41/10</f>
        <v>0</v>
      </c>
      <c r="L41" s="22">
        <f t="shared" si="0"/>
        <v>0</v>
      </c>
      <c r="M41" s="21"/>
      <c r="N41" s="22">
        <f>M41*L41</f>
        <v>0</v>
      </c>
      <c r="O41" s="22"/>
      <c r="P41" s="28"/>
      <c r="Q41" s="28"/>
      <c r="R41" s="22"/>
      <c r="S41" s="28"/>
      <c r="T41" s="28"/>
      <c r="U41" s="28"/>
      <c r="V41" s="35">
        <f t="shared" si="2"/>
        <v>0</v>
      </c>
      <c r="W41" s="35">
        <f t="shared" si="3"/>
        <v>0</v>
      </c>
      <c r="X41" s="35">
        <f t="shared" si="4"/>
        <v>0</v>
      </c>
      <c r="Y41" s="31"/>
    </row>
    <row r="42" spans="1:25" s="7" customFormat="1" ht="23.1" customHeight="1" x14ac:dyDescent="0.2">
      <c r="A42" s="26">
        <v>29</v>
      </c>
      <c r="B42" s="33" t="s">
        <v>71</v>
      </c>
      <c r="C42" s="26" t="s">
        <v>43</v>
      </c>
      <c r="D42" s="22">
        <v>12000</v>
      </c>
      <c r="E42" s="28">
        <v>720</v>
      </c>
      <c r="F42" s="28">
        <f t="shared" si="1"/>
        <v>166.66666666666669</v>
      </c>
      <c r="G42" s="28">
        <f>7073+370+401+484+325+160</f>
        <v>8813</v>
      </c>
      <c r="H42" s="28">
        <f>-SUM(H14:H41)</f>
        <v>-2672.5499999999997</v>
      </c>
      <c r="I42" s="28"/>
      <c r="J42" s="28">
        <f>G42+H42</f>
        <v>6140.4500000000007</v>
      </c>
      <c r="K42" s="28">
        <f>(J42-668.8-580.6-656.9-673.4-647.5-647.5-524.5-524.5-524.5-37-16*4-48.4*2-40.1*2-32.5*3-46.26-10.77-186.22)/1</f>
        <v>73.500000000000483</v>
      </c>
      <c r="L42" s="22">
        <f>K42*F42</f>
        <v>12250.000000000082</v>
      </c>
      <c r="M42" s="21">
        <v>0.25</v>
      </c>
      <c r="N42" s="22">
        <f>M42*L42</f>
        <v>3062.5000000000205</v>
      </c>
      <c r="O42" s="22"/>
      <c r="P42" s="28"/>
      <c r="Q42" s="28"/>
      <c r="R42" s="22"/>
      <c r="S42" s="28"/>
      <c r="T42" s="28"/>
      <c r="U42" s="28"/>
      <c r="V42" s="35">
        <f t="shared" si="2"/>
        <v>15312.500000000102</v>
      </c>
      <c r="W42" s="35">
        <f t="shared" si="3"/>
        <v>7656.2500000000509</v>
      </c>
      <c r="X42" s="35">
        <f t="shared" si="4"/>
        <v>22968.750000000153</v>
      </c>
      <c r="Y42" s="31"/>
    </row>
    <row r="43" spans="1:25" s="7" customFormat="1" x14ac:dyDescent="0.2">
      <c r="A43" s="45"/>
      <c r="B43" s="46" t="s">
        <v>72</v>
      </c>
      <c r="C43" s="45"/>
      <c r="D43" s="28"/>
      <c r="E43" s="47"/>
      <c r="F43" s="28"/>
      <c r="G43" s="47">
        <f>SUM(G14:G42)</f>
        <v>19547</v>
      </c>
      <c r="H43" s="47"/>
      <c r="I43" s="47"/>
      <c r="J43" s="47">
        <f>SUM(J14:J42)</f>
        <v>19547</v>
      </c>
      <c r="K43" s="47">
        <f>SUM(K14:K42)</f>
        <v>1954.7000000000007</v>
      </c>
      <c r="L43" s="47">
        <f>SUM(L14:L42)</f>
        <v>325783.33333333355</v>
      </c>
      <c r="M43" s="47"/>
      <c r="N43" s="47">
        <f>SUM(N14:N42)</f>
        <v>35248.333333333358</v>
      </c>
      <c r="O43" s="47"/>
      <c r="P43" s="47">
        <f>SUM(P14:P42)</f>
        <v>0</v>
      </c>
      <c r="Q43" s="47">
        <f>SUM(Q14:Q42)</f>
        <v>18000</v>
      </c>
      <c r="R43" s="47"/>
      <c r="S43" s="47">
        <f t="shared" ref="S43:X43" si="9">SUM(S14:S42)</f>
        <v>2246.6666666666679</v>
      </c>
      <c r="T43" s="47">
        <f t="shared" si="9"/>
        <v>15700</v>
      </c>
      <c r="U43" s="47">
        <f t="shared" si="9"/>
        <v>10000</v>
      </c>
      <c r="V43" s="48">
        <f t="shared" si="9"/>
        <v>406978.33333333355</v>
      </c>
      <c r="W43" s="48">
        <f t="shared" si="9"/>
        <v>203489.16666666677</v>
      </c>
      <c r="X43" s="48">
        <f t="shared" si="9"/>
        <v>610467.50000000023</v>
      </c>
    </row>
    <row r="44" spans="1:25" s="7" customFormat="1" ht="12.75" customHeight="1" x14ac:dyDescent="0.2">
      <c r="M44" s="49"/>
    </row>
    <row r="45" spans="1:25" s="7" customFormat="1" ht="12.75" customHeight="1" x14ac:dyDescent="0.2">
      <c r="B45" s="7" t="s">
        <v>73</v>
      </c>
      <c r="K45" s="134" t="s">
        <v>74</v>
      </c>
      <c r="L45" s="134"/>
      <c r="M45" s="135"/>
      <c r="N45" s="50"/>
    </row>
    <row r="46" spans="1:25" s="7" customFormat="1" ht="12.75" customHeight="1" x14ac:dyDescent="0.2">
      <c r="K46" s="136"/>
      <c r="L46" s="136"/>
      <c r="M46" s="136"/>
      <c r="N46" s="136"/>
    </row>
    <row r="47" spans="1:25" s="7" customFormat="1" ht="10.5" customHeight="1" x14ac:dyDescent="0.2">
      <c r="B47" s="7" t="s">
        <v>75</v>
      </c>
      <c r="D47" s="139"/>
      <c r="E47" s="139"/>
      <c r="K47" s="134" t="s">
        <v>76</v>
      </c>
      <c r="L47" s="134"/>
    </row>
    <row r="48" spans="1:25" s="7" customFormat="1" x14ac:dyDescent="0.2"/>
    <row r="49" spans="1:24" s="7" customFormat="1" x14ac:dyDescent="0.2">
      <c r="B49" s="7" t="s">
        <v>77</v>
      </c>
      <c r="K49" s="51" t="s">
        <v>78</v>
      </c>
    </row>
    <row r="50" spans="1:24" s="7" customFormat="1" x14ac:dyDescent="0.2">
      <c r="K50" s="51"/>
    </row>
    <row r="51" spans="1:24" s="7" customFormat="1" x14ac:dyDescent="0.2">
      <c r="B51" s="7" t="s">
        <v>16</v>
      </c>
      <c r="V51" s="122" t="s">
        <v>17</v>
      </c>
      <c r="W51" s="122"/>
      <c r="X51" s="122"/>
    </row>
    <row r="52" spans="1:24" s="7" customFormat="1" x14ac:dyDescent="0.2">
      <c r="A52" s="9"/>
      <c r="B52" s="10" t="s">
        <v>18</v>
      </c>
      <c r="C52" s="9"/>
      <c r="D52" s="9"/>
      <c r="E52" s="12"/>
      <c r="F52" s="12"/>
      <c r="G52" s="12"/>
      <c r="H52" s="12"/>
      <c r="I52" s="12"/>
      <c r="J52" s="12"/>
      <c r="K52" s="12"/>
      <c r="L52" s="8"/>
      <c r="M52" s="13"/>
      <c r="N52" s="14"/>
      <c r="O52" s="15"/>
      <c r="P52" s="8"/>
      <c r="Q52" s="8"/>
      <c r="R52" s="8"/>
      <c r="S52" s="8"/>
      <c r="T52" s="8"/>
      <c r="U52" s="15"/>
      <c r="V52" s="123" t="s">
        <v>19</v>
      </c>
      <c r="W52" s="123"/>
      <c r="X52" s="123"/>
    </row>
    <row r="53" spans="1:24" s="7" customFormat="1" x14ac:dyDescent="0.2">
      <c r="A53" s="9"/>
      <c r="B53" s="10"/>
      <c r="C53" s="9"/>
      <c r="D53" s="9"/>
      <c r="E53" s="12"/>
      <c r="F53" s="12"/>
      <c r="G53" s="12"/>
      <c r="H53" s="12"/>
      <c r="I53" s="12"/>
      <c r="J53" s="12"/>
      <c r="K53" s="12"/>
      <c r="L53" s="8"/>
      <c r="M53" s="13"/>
      <c r="N53" s="14"/>
      <c r="O53" s="15"/>
      <c r="P53" s="8"/>
      <c r="Q53" s="8"/>
      <c r="R53" s="8"/>
      <c r="S53" s="8"/>
      <c r="T53" s="8"/>
      <c r="U53" s="15"/>
      <c r="V53" s="123" t="s">
        <v>20</v>
      </c>
      <c r="W53" s="123"/>
      <c r="X53" s="123"/>
    </row>
    <row r="54" spans="1:24" s="7" customFormat="1" x14ac:dyDescent="0.2">
      <c r="A54" s="9"/>
      <c r="B54" s="10" t="s">
        <v>21</v>
      </c>
      <c r="C54" s="9"/>
      <c r="D54" s="9"/>
      <c r="E54" s="12"/>
      <c r="F54" s="12"/>
      <c r="G54" s="12"/>
      <c r="H54" s="12"/>
      <c r="I54" s="12"/>
      <c r="J54" s="12"/>
      <c r="K54" s="12"/>
      <c r="L54" s="8"/>
      <c r="M54" s="13"/>
      <c r="N54" s="14"/>
      <c r="O54" s="15"/>
      <c r="P54" s="8"/>
      <c r="Q54" s="8"/>
      <c r="R54" s="8"/>
      <c r="S54" s="8"/>
      <c r="T54" s="8"/>
      <c r="U54" s="15"/>
      <c r="V54" s="1"/>
      <c r="W54" s="1"/>
      <c r="X54" s="1"/>
    </row>
    <row r="55" spans="1:24" s="7" customFormat="1" x14ac:dyDescent="0.2">
      <c r="A55" s="17"/>
      <c r="B55" s="18" t="s">
        <v>22</v>
      </c>
      <c r="C55" s="17"/>
      <c r="D55" s="124" t="s">
        <v>23</v>
      </c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52"/>
      <c r="W55" s="53" t="s">
        <v>24</v>
      </c>
      <c r="X55" s="53"/>
    </row>
    <row r="56" spans="1:24" s="7" customFormat="1" x14ac:dyDescent="0.2">
      <c r="A56" s="17"/>
      <c r="B56" s="18"/>
      <c r="C56" s="17"/>
      <c r="D56" s="124" t="s">
        <v>25</v>
      </c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20"/>
      <c r="W56" s="125"/>
      <c r="X56" s="125"/>
    </row>
    <row r="57" spans="1:24" s="7" customFormat="1" x14ac:dyDescent="0.2">
      <c r="A57" s="17"/>
      <c r="B57" s="18"/>
      <c r="C57" s="17"/>
      <c r="D57" s="124" t="s">
        <v>79</v>
      </c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20"/>
    </row>
    <row r="58" spans="1:24" s="7" customFormat="1" x14ac:dyDescent="0.2">
      <c r="A58" s="17"/>
      <c r="B58" s="18"/>
      <c r="C58" s="17"/>
      <c r="V58" s="20"/>
      <c r="W58" s="125"/>
      <c r="X58" s="125"/>
    </row>
    <row r="59" spans="1:24" s="7" customFormat="1" x14ac:dyDescent="0.2">
      <c r="A59" s="17"/>
      <c r="B59" s="18"/>
      <c r="C59" s="17"/>
      <c r="V59" s="20"/>
    </row>
    <row r="60" spans="1:24" s="7" customFormat="1" ht="27.75" customHeight="1" x14ac:dyDescent="0.2">
      <c r="A60" s="126" t="s">
        <v>27</v>
      </c>
      <c r="B60" s="126" t="s">
        <v>28</v>
      </c>
      <c r="C60" s="127" t="s">
        <v>2</v>
      </c>
      <c r="D60" s="127" t="s">
        <v>3</v>
      </c>
      <c r="E60" s="127" t="s">
        <v>29</v>
      </c>
      <c r="F60" s="128" t="s">
        <v>30</v>
      </c>
      <c r="G60" s="128" t="s">
        <v>31</v>
      </c>
      <c r="H60" s="131" t="s">
        <v>32</v>
      </c>
      <c r="I60" s="128" t="s">
        <v>33</v>
      </c>
      <c r="J60" s="128" t="s">
        <v>34</v>
      </c>
      <c r="K60" s="128" t="s">
        <v>4</v>
      </c>
      <c r="L60" s="127" t="s">
        <v>35</v>
      </c>
      <c r="M60" s="132" t="s">
        <v>5</v>
      </c>
      <c r="N60" s="132"/>
      <c r="O60" s="132"/>
      <c r="P60" s="132"/>
      <c r="Q60" s="132"/>
      <c r="R60" s="132"/>
      <c r="S60" s="132"/>
      <c r="T60" s="132"/>
      <c r="U60" s="132"/>
      <c r="V60" s="132"/>
      <c r="W60" s="133" t="s">
        <v>36</v>
      </c>
      <c r="X60" s="133" t="s">
        <v>37</v>
      </c>
    </row>
    <row r="61" spans="1:24" s="7" customFormat="1" ht="192" customHeight="1" x14ac:dyDescent="0.2">
      <c r="A61" s="126"/>
      <c r="B61" s="126"/>
      <c r="C61" s="127"/>
      <c r="D61" s="127"/>
      <c r="E61" s="127"/>
      <c r="F61" s="129"/>
      <c r="G61" s="129"/>
      <c r="H61" s="131"/>
      <c r="I61" s="129"/>
      <c r="J61" s="129"/>
      <c r="K61" s="129"/>
      <c r="L61" s="127"/>
      <c r="M61" s="137" t="s">
        <v>38</v>
      </c>
      <c r="N61" s="138"/>
      <c r="O61" s="137" t="s">
        <v>39</v>
      </c>
      <c r="P61" s="138"/>
      <c r="Q61" s="128" t="s">
        <v>7</v>
      </c>
      <c r="R61" s="137" t="s">
        <v>40</v>
      </c>
      <c r="S61" s="138"/>
      <c r="T61" s="128" t="s">
        <v>41</v>
      </c>
      <c r="U61" s="128" t="s">
        <v>8</v>
      </c>
      <c r="V61" s="128" t="s">
        <v>6</v>
      </c>
      <c r="W61" s="133"/>
      <c r="X61" s="133"/>
    </row>
    <row r="62" spans="1:24" s="7" customFormat="1" ht="30" customHeight="1" x14ac:dyDescent="0.2">
      <c r="A62" s="126"/>
      <c r="B62" s="126"/>
      <c r="C62" s="127"/>
      <c r="D62" s="127"/>
      <c r="E62" s="127"/>
      <c r="F62" s="130"/>
      <c r="G62" s="130"/>
      <c r="H62" s="131"/>
      <c r="I62" s="130"/>
      <c r="J62" s="130"/>
      <c r="K62" s="130"/>
      <c r="L62" s="127"/>
      <c r="M62" s="21" t="s">
        <v>9</v>
      </c>
      <c r="N62" s="22" t="s">
        <v>10</v>
      </c>
      <c r="O62" s="23" t="s">
        <v>9</v>
      </c>
      <c r="P62" s="22" t="s">
        <v>10</v>
      </c>
      <c r="Q62" s="130"/>
      <c r="R62" s="23" t="s">
        <v>9</v>
      </c>
      <c r="S62" s="22" t="s">
        <v>10</v>
      </c>
      <c r="T62" s="130"/>
      <c r="U62" s="130"/>
      <c r="V62" s="130"/>
      <c r="W62" s="133"/>
      <c r="X62" s="133"/>
    </row>
    <row r="63" spans="1:24" s="7" customFormat="1" ht="24" customHeight="1" x14ac:dyDescent="0.2">
      <c r="A63" s="24">
        <v>1</v>
      </c>
      <c r="B63" s="24">
        <v>2</v>
      </c>
      <c r="C63" s="24">
        <v>3</v>
      </c>
      <c r="D63" s="24">
        <v>4</v>
      </c>
      <c r="E63" s="24">
        <v>5</v>
      </c>
      <c r="F63" s="24">
        <v>6</v>
      </c>
      <c r="G63" s="24">
        <v>7</v>
      </c>
      <c r="H63" s="24">
        <v>8</v>
      </c>
      <c r="I63" s="24">
        <v>9</v>
      </c>
      <c r="J63" s="24">
        <v>10</v>
      </c>
      <c r="K63" s="24">
        <v>11</v>
      </c>
      <c r="L63" s="24">
        <v>12</v>
      </c>
      <c r="M63" s="24">
        <v>13</v>
      </c>
      <c r="N63" s="24">
        <v>14</v>
      </c>
      <c r="O63" s="24">
        <v>15</v>
      </c>
      <c r="P63" s="24">
        <v>16</v>
      </c>
      <c r="Q63" s="24">
        <v>17</v>
      </c>
      <c r="R63" s="24">
        <v>18</v>
      </c>
      <c r="S63" s="24">
        <v>19</v>
      </c>
      <c r="T63" s="24">
        <v>20</v>
      </c>
      <c r="U63" s="24">
        <v>21</v>
      </c>
      <c r="V63" s="24">
        <v>22</v>
      </c>
      <c r="W63" s="24">
        <v>23</v>
      </c>
      <c r="X63" s="24">
        <v>24</v>
      </c>
    </row>
    <row r="64" spans="1:24" s="32" customFormat="1" ht="24" customHeight="1" x14ac:dyDescent="0.25">
      <c r="A64" s="26">
        <v>1</v>
      </c>
      <c r="B64" s="27" t="s">
        <v>42</v>
      </c>
      <c r="C64" s="22" t="s">
        <v>43</v>
      </c>
      <c r="D64" s="22">
        <v>6000</v>
      </c>
      <c r="E64" s="22">
        <v>720</v>
      </c>
      <c r="F64" s="22">
        <f t="shared" ref="F64:F92" si="10">D64/E64*10</f>
        <v>83.333333333333343</v>
      </c>
      <c r="G64" s="22">
        <v>408</v>
      </c>
      <c r="H64" s="22">
        <v>132</v>
      </c>
      <c r="I64" s="22">
        <v>463.2</v>
      </c>
      <c r="J64" s="22">
        <f>G64+H64</f>
        <v>540</v>
      </c>
      <c r="K64" s="28">
        <f>(J64-I64)/1</f>
        <v>76.800000000000011</v>
      </c>
      <c r="L64" s="22">
        <f t="shared" ref="L64:L92" si="11">K64*F64</f>
        <v>6400.0000000000018</v>
      </c>
      <c r="M64" s="21">
        <v>0.15</v>
      </c>
      <c r="N64" s="22">
        <f>M64*L64</f>
        <v>960.00000000000023</v>
      </c>
      <c r="O64" s="22"/>
      <c r="P64" s="22"/>
      <c r="Q64" s="22">
        <v>600</v>
      </c>
      <c r="R64" s="22"/>
      <c r="S64" s="22"/>
      <c r="T64" s="29">
        <v>500</v>
      </c>
      <c r="U64" s="22"/>
      <c r="V64" s="30">
        <f>L64+N64+P64+Q64+S64+T64+U64</f>
        <v>8460.0000000000018</v>
      </c>
      <c r="W64" s="30">
        <f>V64*0.5</f>
        <v>4230.0000000000009</v>
      </c>
      <c r="X64" s="30">
        <f>V64+W64</f>
        <v>12690.000000000004</v>
      </c>
    </row>
    <row r="65" spans="1:24" s="7" customFormat="1" ht="24" customHeight="1" x14ac:dyDescent="0.2">
      <c r="A65" s="26">
        <v>2</v>
      </c>
      <c r="B65" s="33" t="s">
        <v>44</v>
      </c>
      <c r="C65" s="26" t="s">
        <v>43</v>
      </c>
      <c r="D65" s="22">
        <v>6000</v>
      </c>
      <c r="E65" s="28">
        <v>720</v>
      </c>
      <c r="F65" s="28">
        <f t="shared" si="10"/>
        <v>83.333333333333343</v>
      </c>
      <c r="G65" s="28">
        <v>355</v>
      </c>
      <c r="H65" s="34">
        <v>-0.5</v>
      </c>
      <c r="I65" s="28">
        <v>319</v>
      </c>
      <c r="J65" s="28">
        <f t="shared" ref="J65:J91" si="12">G65+H65</f>
        <v>354.5</v>
      </c>
      <c r="K65" s="28">
        <f>(J65-I65)/1</f>
        <v>35.5</v>
      </c>
      <c r="L65" s="22">
        <f t="shared" si="11"/>
        <v>2958.3333333333335</v>
      </c>
      <c r="M65" s="21"/>
      <c r="N65" s="22"/>
      <c r="O65" s="22"/>
      <c r="P65" s="28"/>
      <c r="Q65" s="28"/>
      <c r="R65" s="22"/>
      <c r="S65" s="28"/>
      <c r="T65" s="28"/>
      <c r="U65" s="28"/>
      <c r="V65" s="35">
        <f t="shared" ref="V65:V92" si="13">L65+N65+P65+Q65+S65+T65+U65</f>
        <v>2958.3333333333335</v>
      </c>
      <c r="W65" s="35">
        <f t="shared" ref="W65:W92" si="14">V65*0.5</f>
        <v>1479.1666666666667</v>
      </c>
      <c r="X65" s="35">
        <f t="shared" ref="X65:X92" si="15">V65+W65</f>
        <v>4437.5</v>
      </c>
    </row>
    <row r="66" spans="1:24" s="7" customFormat="1" ht="24" customHeight="1" x14ac:dyDescent="0.2">
      <c r="A66" s="26">
        <v>3</v>
      </c>
      <c r="B66" s="33" t="s">
        <v>45</v>
      </c>
      <c r="C66" s="26" t="s">
        <v>43</v>
      </c>
      <c r="D66" s="22">
        <v>6000</v>
      </c>
      <c r="E66" s="28">
        <v>720</v>
      </c>
      <c r="F66" s="28">
        <f t="shared" si="10"/>
        <v>83.333333333333343</v>
      </c>
      <c r="G66" s="28">
        <v>408</v>
      </c>
      <c r="H66" s="28"/>
      <c r="I66" s="28">
        <v>367.2</v>
      </c>
      <c r="J66" s="28">
        <f t="shared" si="12"/>
        <v>408</v>
      </c>
      <c r="K66" s="28">
        <f t="shared" ref="K66:K91" si="16">(J66-I66)/1</f>
        <v>40.800000000000011</v>
      </c>
      <c r="L66" s="22">
        <f t="shared" si="11"/>
        <v>3400.0000000000014</v>
      </c>
      <c r="M66" s="21"/>
      <c r="N66" s="22"/>
      <c r="O66" s="22"/>
      <c r="P66" s="28"/>
      <c r="Q66" s="28"/>
      <c r="R66" s="22"/>
      <c r="S66" s="28"/>
      <c r="T66" s="28"/>
      <c r="U66" s="28"/>
      <c r="V66" s="35">
        <f t="shared" si="13"/>
        <v>3400.0000000000014</v>
      </c>
      <c r="W66" s="35">
        <f t="shared" si="14"/>
        <v>1700.0000000000007</v>
      </c>
      <c r="X66" s="35">
        <f t="shared" si="15"/>
        <v>5100.0000000000018</v>
      </c>
    </row>
    <row r="67" spans="1:24" s="7" customFormat="1" ht="24" customHeight="1" x14ac:dyDescent="0.2">
      <c r="A67" s="26">
        <v>4</v>
      </c>
      <c r="B67" s="36" t="s">
        <v>46</v>
      </c>
      <c r="C67" s="26" t="s">
        <v>43</v>
      </c>
      <c r="D67" s="22">
        <v>6000</v>
      </c>
      <c r="E67" s="28">
        <v>720</v>
      </c>
      <c r="F67" s="28">
        <f>D67/E67*10</f>
        <v>83.333333333333343</v>
      </c>
      <c r="G67" s="28">
        <v>0</v>
      </c>
      <c r="H67" s="34">
        <f>385-18.9</f>
        <v>366.1</v>
      </c>
      <c r="I67" s="28">
        <v>327.60000000000002</v>
      </c>
      <c r="J67" s="28">
        <f>G67+H67</f>
        <v>366.1</v>
      </c>
      <c r="K67" s="28">
        <f>(J67-I67)/1</f>
        <v>38.5</v>
      </c>
      <c r="L67" s="22">
        <f>K67*F67</f>
        <v>3208.3333333333335</v>
      </c>
      <c r="M67" s="21"/>
      <c r="N67" s="22"/>
      <c r="O67" s="22"/>
      <c r="P67" s="28"/>
      <c r="Q67" s="28"/>
      <c r="R67" s="22"/>
      <c r="S67" s="28"/>
      <c r="T67" s="28"/>
      <c r="U67" s="28"/>
      <c r="V67" s="35">
        <f>L67+N67+P67+Q67+S67+T67+U67</f>
        <v>3208.3333333333335</v>
      </c>
      <c r="W67" s="35">
        <f>V67*0.5</f>
        <v>1604.1666666666667</v>
      </c>
      <c r="X67" s="35">
        <f>V67+W67</f>
        <v>4812.5</v>
      </c>
    </row>
    <row r="68" spans="1:24" s="7" customFormat="1" ht="24" customHeight="1" x14ac:dyDescent="0.2">
      <c r="A68" s="26">
        <v>5</v>
      </c>
      <c r="B68" s="36" t="s">
        <v>47</v>
      </c>
      <c r="C68" s="26" t="s">
        <v>43</v>
      </c>
      <c r="D68" s="22">
        <v>6000</v>
      </c>
      <c r="E68" s="28">
        <v>720</v>
      </c>
      <c r="F68" s="28">
        <f t="shared" si="10"/>
        <v>83.333333333333343</v>
      </c>
      <c r="G68" s="28">
        <v>445</v>
      </c>
      <c r="H68" s="28">
        <v>68</v>
      </c>
      <c r="I68" s="28">
        <v>400.5</v>
      </c>
      <c r="J68" s="28">
        <f t="shared" si="12"/>
        <v>513</v>
      </c>
      <c r="K68" s="28">
        <f t="shared" si="16"/>
        <v>112.5</v>
      </c>
      <c r="L68" s="22">
        <f t="shared" si="11"/>
        <v>9375.0000000000018</v>
      </c>
      <c r="M68" s="21">
        <v>0.15</v>
      </c>
      <c r="N68" s="22">
        <f>M68*L68</f>
        <v>1406.2500000000002</v>
      </c>
      <c r="O68" s="22"/>
      <c r="P68" s="28"/>
      <c r="Q68" s="28">
        <v>600</v>
      </c>
      <c r="R68" s="22"/>
      <c r="S68" s="28"/>
      <c r="T68" s="28">
        <v>750</v>
      </c>
      <c r="U68" s="28">
        <v>1000</v>
      </c>
      <c r="V68" s="35">
        <f t="shared" si="13"/>
        <v>13131.250000000002</v>
      </c>
      <c r="W68" s="35">
        <f t="shared" si="14"/>
        <v>6565.6250000000009</v>
      </c>
      <c r="X68" s="35">
        <f t="shared" si="15"/>
        <v>19696.875000000004</v>
      </c>
    </row>
    <row r="69" spans="1:24" s="7" customFormat="1" ht="24" customHeight="1" x14ac:dyDescent="0.2">
      <c r="A69" s="26">
        <v>6</v>
      </c>
      <c r="B69" s="36" t="s">
        <v>48</v>
      </c>
      <c r="C69" s="26" t="s">
        <v>43</v>
      </c>
      <c r="D69" s="22">
        <v>6000</v>
      </c>
      <c r="E69" s="28">
        <v>720</v>
      </c>
      <c r="F69" s="28">
        <f t="shared" si="10"/>
        <v>83.333333333333343</v>
      </c>
      <c r="G69" s="28">
        <v>0</v>
      </c>
      <c r="H69" s="28"/>
      <c r="I69" s="28"/>
      <c r="J69" s="28">
        <f t="shared" si="12"/>
        <v>0</v>
      </c>
      <c r="K69" s="28">
        <f t="shared" si="16"/>
        <v>0</v>
      </c>
      <c r="L69" s="22">
        <f t="shared" si="11"/>
        <v>0</v>
      </c>
      <c r="M69" s="21"/>
      <c r="N69" s="22"/>
      <c r="O69" s="22"/>
      <c r="P69" s="28"/>
      <c r="Q69" s="28"/>
      <c r="R69" s="22"/>
      <c r="S69" s="28"/>
      <c r="T69" s="28"/>
      <c r="U69" s="28"/>
      <c r="V69" s="35">
        <f t="shared" si="13"/>
        <v>0</v>
      </c>
      <c r="W69" s="35">
        <f t="shared" si="14"/>
        <v>0</v>
      </c>
      <c r="X69" s="35">
        <f t="shared" si="15"/>
        <v>0</v>
      </c>
    </row>
    <row r="70" spans="1:24" s="7" customFormat="1" ht="24" customHeight="1" x14ac:dyDescent="0.2">
      <c r="A70" s="26">
        <v>7</v>
      </c>
      <c r="B70" s="36" t="s">
        <v>49</v>
      </c>
      <c r="C70" s="26" t="s">
        <v>43</v>
      </c>
      <c r="D70" s="22">
        <v>6000</v>
      </c>
      <c r="E70" s="28">
        <v>720</v>
      </c>
      <c r="F70" s="28">
        <f t="shared" si="10"/>
        <v>83.333333333333343</v>
      </c>
      <c r="G70" s="28">
        <v>0</v>
      </c>
      <c r="H70" s="28">
        <v>315.89999999999998</v>
      </c>
      <c r="I70" s="28">
        <v>280.8</v>
      </c>
      <c r="J70" s="28">
        <f t="shared" si="12"/>
        <v>315.89999999999998</v>
      </c>
      <c r="K70" s="28">
        <f t="shared" si="16"/>
        <v>35.099999999999966</v>
      </c>
      <c r="L70" s="22">
        <f t="shared" si="11"/>
        <v>2924.9999999999973</v>
      </c>
      <c r="M70" s="21"/>
      <c r="N70" s="22"/>
      <c r="O70" s="22"/>
      <c r="P70" s="28"/>
      <c r="Q70" s="34">
        <v>600</v>
      </c>
      <c r="R70" s="22"/>
      <c r="S70" s="28"/>
      <c r="T70" s="34">
        <v>1350</v>
      </c>
      <c r="U70" s="28"/>
      <c r="V70" s="35">
        <f t="shared" si="13"/>
        <v>4874.9999999999973</v>
      </c>
      <c r="W70" s="35">
        <f t="shared" si="14"/>
        <v>2437.4999999999986</v>
      </c>
      <c r="X70" s="35">
        <f t="shared" si="15"/>
        <v>7312.4999999999964</v>
      </c>
    </row>
    <row r="71" spans="1:24" s="7" customFormat="1" ht="24" customHeight="1" x14ac:dyDescent="0.2">
      <c r="A71" s="26">
        <v>8</v>
      </c>
      <c r="B71" s="33" t="s">
        <v>50</v>
      </c>
      <c r="C71" s="22" t="s">
        <v>43</v>
      </c>
      <c r="D71" s="22">
        <v>6000</v>
      </c>
      <c r="E71" s="22">
        <v>720</v>
      </c>
      <c r="F71" s="22">
        <f t="shared" si="10"/>
        <v>83.333333333333343</v>
      </c>
      <c r="G71" s="22">
        <v>0</v>
      </c>
      <c r="H71" s="22"/>
      <c r="I71" s="22"/>
      <c r="J71" s="22">
        <f t="shared" si="12"/>
        <v>0</v>
      </c>
      <c r="K71" s="22">
        <f t="shared" si="16"/>
        <v>0</v>
      </c>
      <c r="L71" s="22">
        <f t="shared" si="11"/>
        <v>0</v>
      </c>
      <c r="M71" s="22"/>
      <c r="N71" s="22"/>
      <c r="O71" s="22"/>
      <c r="P71" s="22"/>
      <c r="Q71" s="22"/>
      <c r="R71" s="22"/>
      <c r="S71" s="22"/>
      <c r="T71" s="22"/>
      <c r="U71" s="22"/>
      <c r="V71" s="30">
        <f t="shared" si="13"/>
        <v>0</v>
      </c>
      <c r="W71" s="30">
        <f t="shared" si="14"/>
        <v>0</v>
      </c>
      <c r="X71" s="30">
        <f t="shared" si="15"/>
        <v>0</v>
      </c>
    </row>
    <row r="72" spans="1:24" s="32" customFormat="1" ht="24" customHeight="1" x14ac:dyDescent="0.25">
      <c r="A72" s="26">
        <v>9</v>
      </c>
      <c r="B72" s="33" t="s">
        <v>51</v>
      </c>
      <c r="C72" s="26" t="s">
        <v>43</v>
      </c>
      <c r="D72" s="22">
        <v>6000</v>
      </c>
      <c r="E72" s="28">
        <v>720</v>
      </c>
      <c r="F72" s="28">
        <f t="shared" si="10"/>
        <v>83.333333333333343</v>
      </c>
      <c r="G72" s="28">
        <v>1196</v>
      </c>
      <c r="H72" s="34">
        <f>200-13.05</f>
        <v>186.95</v>
      </c>
      <c r="I72" s="28">
        <v>1213.3499999999999</v>
      </c>
      <c r="J72" s="28">
        <f t="shared" si="12"/>
        <v>1382.95</v>
      </c>
      <c r="K72" s="28">
        <f t="shared" si="16"/>
        <v>169.60000000000014</v>
      </c>
      <c r="L72" s="22">
        <f t="shared" si="11"/>
        <v>14133.333333333347</v>
      </c>
      <c r="M72" s="21"/>
      <c r="N72" s="22"/>
      <c r="O72" s="22"/>
      <c r="P72" s="28"/>
      <c r="Q72" s="28">
        <v>1200</v>
      </c>
      <c r="R72" s="22"/>
      <c r="S72" s="28"/>
      <c r="T72" s="28">
        <v>750</v>
      </c>
      <c r="U72" s="28">
        <v>1000</v>
      </c>
      <c r="V72" s="30">
        <f>L72+N72+P72+Q72+S72+T72+U72</f>
        <v>17083.333333333347</v>
      </c>
      <c r="W72" s="30">
        <f>V72*0.5</f>
        <v>8541.6666666666733</v>
      </c>
      <c r="X72" s="30">
        <f>V72+W72</f>
        <v>25625.000000000022</v>
      </c>
    </row>
    <row r="73" spans="1:24" s="7" customFormat="1" ht="24" customHeight="1" x14ac:dyDescent="0.2">
      <c r="A73" s="26">
        <v>10</v>
      </c>
      <c r="B73" s="33" t="s">
        <v>52</v>
      </c>
      <c r="C73" s="26" t="s">
        <v>43</v>
      </c>
      <c r="D73" s="22">
        <v>6000</v>
      </c>
      <c r="E73" s="28">
        <v>720</v>
      </c>
      <c r="F73" s="28">
        <f t="shared" si="10"/>
        <v>83.333333333333343</v>
      </c>
      <c r="G73" s="28">
        <v>368</v>
      </c>
      <c r="H73" s="28"/>
      <c r="I73" s="28">
        <v>331.2</v>
      </c>
      <c r="J73" s="28">
        <f t="shared" si="12"/>
        <v>368</v>
      </c>
      <c r="K73" s="28">
        <f t="shared" si="16"/>
        <v>36.800000000000011</v>
      </c>
      <c r="L73" s="22">
        <f t="shared" si="11"/>
        <v>3066.6666666666679</v>
      </c>
      <c r="M73" s="21">
        <v>0.15</v>
      </c>
      <c r="N73" s="22">
        <f>M73*L73</f>
        <v>460.00000000000017</v>
      </c>
      <c r="O73" s="22"/>
      <c r="P73" s="28"/>
      <c r="Q73" s="28">
        <v>600</v>
      </c>
      <c r="R73" s="22"/>
      <c r="S73" s="28"/>
      <c r="T73" s="28"/>
      <c r="U73" s="28">
        <v>1000</v>
      </c>
      <c r="V73" s="35">
        <f t="shared" si="13"/>
        <v>5126.6666666666679</v>
      </c>
      <c r="W73" s="35">
        <f t="shared" si="14"/>
        <v>2563.3333333333339</v>
      </c>
      <c r="X73" s="35">
        <f t="shared" si="15"/>
        <v>7690.0000000000018</v>
      </c>
    </row>
    <row r="74" spans="1:24" s="32" customFormat="1" ht="24" customHeight="1" x14ac:dyDescent="0.25">
      <c r="A74" s="26">
        <v>11</v>
      </c>
      <c r="B74" s="33" t="s">
        <v>53</v>
      </c>
      <c r="C74" s="26" t="s">
        <v>43</v>
      </c>
      <c r="D74" s="22">
        <v>6000</v>
      </c>
      <c r="E74" s="28">
        <v>720</v>
      </c>
      <c r="F74" s="28">
        <f t="shared" si="10"/>
        <v>83.333333333333343</v>
      </c>
      <c r="G74" s="28">
        <v>400</v>
      </c>
      <c r="H74" s="34">
        <f>64.23+104</f>
        <v>168.23000000000002</v>
      </c>
      <c r="I74" s="28">
        <v>411.73</v>
      </c>
      <c r="J74" s="28">
        <f t="shared" si="12"/>
        <v>568.23</v>
      </c>
      <c r="K74" s="28">
        <f t="shared" si="16"/>
        <v>156.5</v>
      </c>
      <c r="L74" s="22">
        <f t="shared" si="11"/>
        <v>13041.666666666668</v>
      </c>
      <c r="M74" s="21"/>
      <c r="N74" s="22"/>
      <c r="O74" s="22"/>
      <c r="P74" s="28"/>
      <c r="Q74" s="28">
        <v>1200</v>
      </c>
      <c r="R74" s="22"/>
      <c r="S74" s="28"/>
      <c r="T74" s="28">
        <v>750</v>
      </c>
      <c r="U74" s="28"/>
      <c r="V74" s="35">
        <f t="shared" si="13"/>
        <v>14991.666666666668</v>
      </c>
      <c r="W74" s="35">
        <f t="shared" si="14"/>
        <v>7495.8333333333339</v>
      </c>
      <c r="X74" s="35">
        <f t="shared" si="15"/>
        <v>22487.5</v>
      </c>
    </row>
    <row r="75" spans="1:24" s="7" customFormat="1" ht="24" customHeight="1" x14ac:dyDescent="0.2">
      <c r="A75" s="26">
        <v>12</v>
      </c>
      <c r="B75" s="33" t="s">
        <v>54</v>
      </c>
      <c r="C75" s="26" t="s">
        <v>43</v>
      </c>
      <c r="D75" s="22">
        <v>6000</v>
      </c>
      <c r="E75" s="28">
        <v>720</v>
      </c>
      <c r="F75" s="28">
        <f t="shared" si="10"/>
        <v>83.333333333333343</v>
      </c>
      <c r="G75" s="28">
        <v>541</v>
      </c>
      <c r="H75" s="28"/>
      <c r="I75" s="28">
        <v>486.9</v>
      </c>
      <c r="J75" s="28">
        <f t="shared" si="12"/>
        <v>541</v>
      </c>
      <c r="K75" s="28">
        <f t="shared" si="16"/>
        <v>54.100000000000023</v>
      </c>
      <c r="L75" s="22">
        <f t="shared" si="11"/>
        <v>4508.3333333333358</v>
      </c>
      <c r="M75" s="21"/>
      <c r="N75" s="22"/>
      <c r="O75" s="22"/>
      <c r="P75" s="28"/>
      <c r="Q75" s="28"/>
      <c r="R75" s="22"/>
      <c r="S75" s="28"/>
      <c r="T75" s="28"/>
      <c r="U75" s="28"/>
      <c r="V75" s="35">
        <f t="shared" si="13"/>
        <v>4508.3333333333358</v>
      </c>
      <c r="W75" s="35">
        <f t="shared" si="14"/>
        <v>2254.1666666666679</v>
      </c>
      <c r="X75" s="35">
        <f t="shared" si="15"/>
        <v>6762.5000000000036</v>
      </c>
    </row>
    <row r="76" spans="1:24" s="7" customFormat="1" ht="24" customHeight="1" x14ac:dyDescent="0.2">
      <c r="A76" s="26">
        <v>13</v>
      </c>
      <c r="B76" s="33" t="s">
        <v>55</v>
      </c>
      <c r="C76" s="26" t="s">
        <v>43</v>
      </c>
      <c r="D76" s="22">
        <v>6000</v>
      </c>
      <c r="E76" s="28">
        <v>720</v>
      </c>
      <c r="F76" s="28">
        <f t="shared" si="10"/>
        <v>83.333333333333343</v>
      </c>
      <c r="G76" s="28">
        <v>620</v>
      </c>
      <c r="H76" s="34">
        <v>-83.46</v>
      </c>
      <c r="I76" s="28">
        <v>480.74</v>
      </c>
      <c r="J76" s="28">
        <f t="shared" si="12"/>
        <v>536.54</v>
      </c>
      <c r="K76" s="28">
        <f t="shared" si="16"/>
        <v>55.799999999999955</v>
      </c>
      <c r="L76" s="22">
        <f t="shared" si="11"/>
        <v>4649.9999999999964</v>
      </c>
      <c r="M76" s="21">
        <v>0.25</v>
      </c>
      <c r="N76" s="22">
        <f>M76*L76</f>
        <v>1162.4999999999991</v>
      </c>
      <c r="O76" s="22"/>
      <c r="P76" s="28"/>
      <c r="Q76" s="28">
        <v>600</v>
      </c>
      <c r="R76" s="22"/>
      <c r="S76" s="28"/>
      <c r="T76" s="28">
        <v>750</v>
      </c>
      <c r="U76" s="28">
        <v>1000</v>
      </c>
      <c r="V76" s="35">
        <f t="shared" si="13"/>
        <v>8162.4999999999955</v>
      </c>
      <c r="W76" s="35">
        <f t="shared" si="14"/>
        <v>4081.2499999999977</v>
      </c>
      <c r="X76" s="35">
        <f t="shared" si="15"/>
        <v>12243.749999999993</v>
      </c>
    </row>
    <row r="77" spans="1:24" s="32" customFormat="1" ht="24" customHeight="1" x14ac:dyDescent="0.25">
      <c r="A77" s="26">
        <v>14</v>
      </c>
      <c r="B77" s="36" t="s">
        <v>56</v>
      </c>
      <c r="C77" s="26" t="s">
        <v>43</v>
      </c>
      <c r="D77" s="22">
        <v>6000</v>
      </c>
      <c r="E77" s="28">
        <v>720</v>
      </c>
      <c r="F77" s="28">
        <f t="shared" si="10"/>
        <v>83.333333333333343</v>
      </c>
      <c r="G77" s="28">
        <v>720</v>
      </c>
      <c r="H77" s="34">
        <f>33.6-5.94</f>
        <v>27.66</v>
      </c>
      <c r="I77" s="28">
        <v>670.06</v>
      </c>
      <c r="J77" s="28">
        <f t="shared" si="12"/>
        <v>747.66</v>
      </c>
      <c r="K77" s="28">
        <f t="shared" si="16"/>
        <v>77.600000000000023</v>
      </c>
      <c r="L77" s="22">
        <f t="shared" si="11"/>
        <v>6466.6666666666697</v>
      </c>
      <c r="M77" s="21">
        <v>0.25</v>
      </c>
      <c r="N77" s="22">
        <f>M77*L77</f>
        <v>1616.6666666666674</v>
      </c>
      <c r="O77" s="22"/>
      <c r="P77" s="28"/>
      <c r="Q77" s="28">
        <v>600</v>
      </c>
      <c r="R77" s="21">
        <v>0.1</v>
      </c>
      <c r="S77" s="22">
        <f>L77*R77</f>
        <v>646.66666666666697</v>
      </c>
      <c r="T77" s="28">
        <v>750</v>
      </c>
      <c r="U77" s="28">
        <v>1000</v>
      </c>
      <c r="V77" s="35">
        <f t="shared" si="13"/>
        <v>11080.000000000004</v>
      </c>
      <c r="W77" s="35">
        <f t="shared" si="14"/>
        <v>5540.0000000000018</v>
      </c>
      <c r="X77" s="35">
        <f t="shared" si="15"/>
        <v>16620.000000000007</v>
      </c>
    </row>
    <row r="78" spans="1:24" s="32" customFormat="1" ht="24" customHeight="1" x14ac:dyDescent="0.25">
      <c r="A78" s="26">
        <v>15</v>
      </c>
      <c r="B78" s="36" t="s">
        <v>57</v>
      </c>
      <c r="C78" s="26" t="s">
        <v>43</v>
      </c>
      <c r="D78" s="22">
        <v>6000</v>
      </c>
      <c r="E78" s="28">
        <v>720</v>
      </c>
      <c r="F78" s="28">
        <f t="shared" si="10"/>
        <v>83.333333333333343</v>
      </c>
      <c r="G78" s="28">
        <v>1000</v>
      </c>
      <c r="H78" s="34">
        <f>-134.78+100</f>
        <v>-34.78</v>
      </c>
      <c r="I78" s="28">
        <v>765.22</v>
      </c>
      <c r="J78" s="28">
        <f t="shared" si="12"/>
        <v>965.22</v>
      </c>
      <c r="K78" s="28">
        <f t="shared" si="16"/>
        <v>200</v>
      </c>
      <c r="L78" s="22">
        <f t="shared" si="11"/>
        <v>16666.666666666668</v>
      </c>
      <c r="M78" s="21">
        <v>0.25</v>
      </c>
      <c r="N78" s="22">
        <f>M78*L78</f>
        <v>4166.666666666667</v>
      </c>
      <c r="O78" s="22"/>
      <c r="P78" s="28"/>
      <c r="Q78" s="28">
        <v>600</v>
      </c>
      <c r="R78" s="22"/>
      <c r="S78" s="28"/>
      <c r="T78" s="28">
        <v>750</v>
      </c>
      <c r="U78" s="28"/>
      <c r="V78" s="35">
        <f t="shared" si="13"/>
        <v>22183.333333333336</v>
      </c>
      <c r="W78" s="35">
        <f t="shared" si="14"/>
        <v>11091.666666666668</v>
      </c>
      <c r="X78" s="35">
        <f t="shared" si="15"/>
        <v>33275</v>
      </c>
    </row>
    <row r="79" spans="1:24" s="7" customFormat="1" ht="24" customHeight="1" x14ac:dyDescent="0.2">
      <c r="A79" s="26">
        <v>16</v>
      </c>
      <c r="B79" s="36" t="s">
        <v>58</v>
      </c>
      <c r="C79" s="26" t="s">
        <v>43</v>
      </c>
      <c r="D79" s="22">
        <v>6000</v>
      </c>
      <c r="E79" s="28">
        <v>720</v>
      </c>
      <c r="F79" s="28">
        <f t="shared" si="10"/>
        <v>83.333333333333343</v>
      </c>
      <c r="G79" s="28">
        <v>0</v>
      </c>
      <c r="H79" s="28"/>
      <c r="I79" s="28"/>
      <c r="J79" s="28">
        <f t="shared" si="12"/>
        <v>0</v>
      </c>
      <c r="K79" s="28">
        <f t="shared" si="16"/>
        <v>0</v>
      </c>
      <c r="L79" s="22">
        <f t="shared" si="11"/>
        <v>0</v>
      </c>
      <c r="M79" s="21"/>
      <c r="N79" s="22"/>
      <c r="O79" s="22"/>
      <c r="P79" s="28"/>
      <c r="Q79" s="28"/>
      <c r="R79" s="22"/>
      <c r="S79" s="28"/>
      <c r="T79" s="28"/>
      <c r="U79" s="28"/>
      <c r="V79" s="35">
        <f t="shared" si="13"/>
        <v>0</v>
      </c>
      <c r="W79" s="35">
        <f t="shared" si="14"/>
        <v>0</v>
      </c>
      <c r="X79" s="35">
        <f t="shared" si="15"/>
        <v>0</v>
      </c>
    </row>
    <row r="80" spans="1:24" s="7" customFormat="1" ht="24" customHeight="1" x14ac:dyDescent="0.2">
      <c r="A80" s="26">
        <v>17</v>
      </c>
      <c r="B80" s="36" t="s">
        <v>59</v>
      </c>
      <c r="C80" s="26" t="s">
        <v>43</v>
      </c>
      <c r="D80" s="22">
        <v>6000</v>
      </c>
      <c r="E80" s="28">
        <v>720</v>
      </c>
      <c r="F80" s="28">
        <f t="shared" si="10"/>
        <v>83.333333333333343</v>
      </c>
      <c r="G80" s="28">
        <v>400</v>
      </c>
      <c r="H80" s="28"/>
      <c r="I80" s="28">
        <v>360</v>
      </c>
      <c r="J80" s="28">
        <f t="shared" si="12"/>
        <v>400</v>
      </c>
      <c r="K80" s="28">
        <f t="shared" si="16"/>
        <v>40</v>
      </c>
      <c r="L80" s="22">
        <f t="shared" si="11"/>
        <v>3333.3333333333339</v>
      </c>
      <c r="M80" s="21"/>
      <c r="N80" s="22"/>
      <c r="O80" s="22"/>
      <c r="P80" s="28"/>
      <c r="Q80" s="28"/>
      <c r="R80" s="22"/>
      <c r="S80" s="28"/>
      <c r="T80" s="28"/>
      <c r="U80" s="28"/>
      <c r="V80" s="35">
        <f t="shared" si="13"/>
        <v>3333.3333333333339</v>
      </c>
      <c r="W80" s="35">
        <f t="shared" si="14"/>
        <v>1666.666666666667</v>
      </c>
      <c r="X80" s="35">
        <f t="shared" si="15"/>
        <v>5000.0000000000009</v>
      </c>
    </row>
    <row r="81" spans="1:24" s="7" customFormat="1" ht="24" customHeight="1" x14ac:dyDescent="0.2">
      <c r="A81" s="26">
        <v>18</v>
      </c>
      <c r="B81" s="36" t="s">
        <v>60</v>
      </c>
      <c r="C81" s="26" t="s">
        <v>43</v>
      </c>
      <c r="D81" s="22">
        <v>6000</v>
      </c>
      <c r="E81" s="28">
        <v>720</v>
      </c>
      <c r="F81" s="28">
        <f t="shared" si="10"/>
        <v>83.333333333333343</v>
      </c>
      <c r="G81" s="28">
        <v>384</v>
      </c>
      <c r="H81" s="28"/>
      <c r="I81" s="28">
        <v>345.6</v>
      </c>
      <c r="J81" s="28">
        <f t="shared" si="12"/>
        <v>384</v>
      </c>
      <c r="K81" s="28">
        <f t="shared" si="16"/>
        <v>38.399999999999977</v>
      </c>
      <c r="L81" s="22">
        <f t="shared" si="11"/>
        <v>3199.9999999999986</v>
      </c>
      <c r="M81" s="21"/>
      <c r="N81" s="22"/>
      <c r="O81" s="22"/>
      <c r="P81" s="28"/>
      <c r="Q81" s="28"/>
      <c r="R81" s="22"/>
      <c r="S81" s="28">
        <f>L81*R81</f>
        <v>0</v>
      </c>
      <c r="T81" s="28"/>
      <c r="U81" s="28"/>
      <c r="V81" s="35">
        <f t="shared" si="13"/>
        <v>3199.9999999999986</v>
      </c>
      <c r="W81" s="35">
        <f t="shared" si="14"/>
        <v>1599.9999999999993</v>
      </c>
      <c r="X81" s="35">
        <f t="shared" si="15"/>
        <v>4799.9999999999982</v>
      </c>
    </row>
    <row r="82" spans="1:24" s="7" customFormat="1" ht="24" customHeight="1" x14ac:dyDescent="0.2">
      <c r="A82" s="26">
        <v>19</v>
      </c>
      <c r="B82" s="36" t="s">
        <v>61</v>
      </c>
      <c r="C82" s="26" t="s">
        <v>43</v>
      </c>
      <c r="D82" s="22">
        <v>6000</v>
      </c>
      <c r="E82" s="28">
        <v>720</v>
      </c>
      <c r="F82" s="28">
        <f t="shared" si="10"/>
        <v>83.333333333333343</v>
      </c>
      <c r="G82" s="28">
        <v>572</v>
      </c>
      <c r="H82" s="28"/>
      <c r="I82" s="28">
        <v>514.79999999999995</v>
      </c>
      <c r="J82" s="28">
        <f t="shared" si="12"/>
        <v>572</v>
      </c>
      <c r="K82" s="28">
        <f t="shared" si="16"/>
        <v>57.200000000000045</v>
      </c>
      <c r="L82" s="22">
        <f t="shared" si="11"/>
        <v>4766.6666666666706</v>
      </c>
      <c r="M82" s="21">
        <v>0.25</v>
      </c>
      <c r="N82" s="22">
        <f>M82*L82</f>
        <v>1191.6666666666677</v>
      </c>
      <c r="O82" s="22"/>
      <c r="P82" s="28"/>
      <c r="Q82" s="28"/>
      <c r="R82" s="21">
        <v>0.1</v>
      </c>
      <c r="S82" s="22">
        <f>L82*R82</f>
        <v>476.66666666666708</v>
      </c>
      <c r="T82" s="28"/>
      <c r="U82" s="28"/>
      <c r="V82" s="35">
        <f t="shared" si="13"/>
        <v>6435.0000000000055</v>
      </c>
      <c r="W82" s="35">
        <f t="shared" si="14"/>
        <v>3217.5000000000027</v>
      </c>
      <c r="X82" s="35">
        <f t="shared" si="15"/>
        <v>9652.5000000000073</v>
      </c>
    </row>
    <row r="83" spans="1:24" s="32" customFormat="1" ht="24" customHeight="1" x14ac:dyDescent="0.25">
      <c r="A83" s="26">
        <v>20</v>
      </c>
      <c r="B83" s="36" t="s">
        <v>62</v>
      </c>
      <c r="C83" s="26" t="s">
        <v>43</v>
      </c>
      <c r="D83" s="22">
        <v>6000</v>
      </c>
      <c r="E83" s="28">
        <v>720</v>
      </c>
      <c r="F83" s="28">
        <f t="shared" si="10"/>
        <v>83.333333333333343</v>
      </c>
      <c r="G83" s="28">
        <v>0</v>
      </c>
      <c r="H83" s="28">
        <f>292+810.9</f>
        <v>1102.9000000000001</v>
      </c>
      <c r="I83" s="28">
        <v>939.8</v>
      </c>
      <c r="J83" s="28">
        <f t="shared" si="12"/>
        <v>1102.9000000000001</v>
      </c>
      <c r="K83" s="28">
        <f t="shared" si="16"/>
        <v>163.10000000000014</v>
      </c>
      <c r="L83" s="22">
        <f t="shared" si="11"/>
        <v>13591.666666666679</v>
      </c>
      <c r="M83" s="21"/>
      <c r="N83" s="22"/>
      <c r="O83" s="22"/>
      <c r="P83" s="28"/>
      <c r="Q83" s="28">
        <v>1200</v>
      </c>
      <c r="R83" s="22"/>
      <c r="S83" s="28"/>
      <c r="T83" s="28">
        <v>750</v>
      </c>
      <c r="U83" s="28"/>
      <c r="V83" s="35">
        <f t="shared" si="13"/>
        <v>15541.666666666679</v>
      </c>
      <c r="W83" s="35">
        <f t="shared" si="14"/>
        <v>7770.8333333333394</v>
      </c>
      <c r="X83" s="35">
        <f t="shared" si="15"/>
        <v>23312.500000000018</v>
      </c>
    </row>
    <row r="84" spans="1:24" s="7" customFormat="1" ht="24" customHeight="1" x14ac:dyDescent="0.2">
      <c r="A84" s="26">
        <v>21</v>
      </c>
      <c r="B84" s="33" t="s">
        <v>63</v>
      </c>
      <c r="C84" s="26" t="s">
        <v>43</v>
      </c>
      <c r="D84" s="22">
        <v>6000</v>
      </c>
      <c r="E84" s="28">
        <v>720</v>
      </c>
      <c r="F84" s="28">
        <f t="shared" si="10"/>
        <v>83.333333333333343</v>
      </c>
      <c r="G84" s="28">
        <v>494</v>
      </c>
      <c r="H84" s="34">
        <v>-9.8800000000000008</v>
      </c>
      <c r="I84" s="28">
        <v>434.72</v>
      </c>
      <c r="J84" s="28">
        <f t="shared" si="12"/>
        <v>484.12</v>
      </c>
      <c r="K84" s="28">
        <f t="shared" si="16"/>
        <v>49.399999999999977</v>
      </c>
      <c r="L84" s="22">
        <f t="shared" si="11"/>
        <v>4116.6666666666652</v>
      </c>
      <c r="M84" s="21"/>
      <c r="N84" s="22"/>
      <c r="O84" s="22"/>
      <c r="P84" s="28"/>
      <c r="Q84" s="28"/>
      <c r="R84" s="22"/>
      <c r="S84" s="28"/>
      <c r="T84" s="28"/>
      <c r="U84" s="28"/>
      <c r="V84" s="35">
        <f t="shared" si="13"/>
        <v>4116.6666666666652</v>
      </c>
      <c r="W84" s="35">
        <f t="shared" si="14"/>
        <v>2058.3333333333326</v>
      </c>
      <c r="X84" s="35">
        <f t="shared" si="15"/>
        <v>6174.9999999999982</v>
      </c>
    </row>
    <row r="85" spans="1:24" s="7" customFormat="1" ht="24" customHeight="1" x14ac:dyDescent="0.2">
      <c r="A85" s="26">
        <v>22</v>
      </c>
      <c r="B85" s="33" t="s">
        <v>64</v>
      </c>
      <c r="C85" s="26" t="s">
        <v>43</v>
      </c>
      <c r="D85" s="22">
        <v>6000</v>
      </c>
      <c r="E85" s="28">
        <v>720</v>
      </c>
      <c r="F85" s="28">
        <f t="shared" si="10"/>
        <v>83.333333333333343</v>
      </c>
      <c r="G85" s="28">
        <v>360</v>
      </c>
      <c r="H85" s="28"/>
      <c r="I85" s="28">
        <v>324</v>
      </c>
      <c r="J85" s="28">
        <f t="shared" si="12"/>
        <v>360</v>
      </c>
      <c r="K85" s="28">
        <f t="shared" si="16"/>
        <v>36</v>
      </c>
      <c r="L85" s="22">
        <f t="shared" si="11"/>
        <v>3000.0000000000005</v>
      </c>
      <c r="M85" s="21"/>
      <c r="N85" s="22"/>
      <c r="O85" s="22"/>
      <c r="P85" s="28"/>
      <c r="Q85" s="28"/>
      <c r="R85" s="22"/>
      <c r="S85" s="28"/>
      <c r="T85" s="28"/>
      <c r="U85" s="28"/>
      <c r="V85" s="35">
        <f t="shared" si="13"/>
        <v>3000.0000000000005</v>
      </c>
      <c r="W85" s="35">
        <f t="shared" si="14"/>
        <v>1500.0000000000002</v>
      </c>
      <c r="X85" s="35">
        <f t="shared" si="15"/>
        <v>4500.0000000000009</v>
      </c>
    </row>
    <row r="86" spans="1:24" s="32" customFormat="1" ht="24" customHeight="1" x14ac:dyDescent="0.25">
      <c r="A86" s="26">
        <v>23</v>
      </c>
      <c r="B86" s="33" t="s">
        <v>65</v>
      </c>
      <c r="C86" s="26" t="s">
        <v>43</v>
      </c>
      <c r="D86" s="22">
        <v>6000</v>
      </c>
      <c r="E86" s="28">
        <v>720</v>
      </c>
      <c r="F86" s="28">
        <f t="shared" si="10"/>
        <v>83.333333333333343</v>
      </c>
      <c r="G86" s="28">
        <v>234</v>
      </c>
      <c r="H86" s="28">
        <v>97.6</v>
      </c>
      <c r="I86" s="28">
        <v>296</v>
      </c>
      <c r="J86" s="28">
        <f t="shared" si="12"/>
        <v>331.6</v>
      </c>
      <c r="K86" s="28">
        <f t="shared" si="16"/>
        <v>35.600000000000023</v>
      </c>
      <c r="L86" s="22">
        <f t="shared" si="11"/>
        <v>2966.6666666666688</v>
      </c>
      <c r="M86" s="21"/>
      <c r="N86" s="22"/>
      <c r="O86" s="22"/>
      <c r="P86" s="28"/>
      <c r="Q86" s="28"/>
      <c r="R86" s="22"/>
      <c r="S86" s="28"/>
      <c r="T86" s="28"/>
      <c r="U86" s="28"/>
      <c r="V86" s="35">
        <f t="shared" si="13"/>
        <v>2966.6666666666688</v>
      </c>
      <c r="W86" s="35">
        <f t="shared" si="14"/>
        <v>1483.3333333333344</v>
      </c>
      <c r="X86" s="35">
        <f t="shared" si="15"/>
        <v>4450.0000000000036</v>
      </c>
    </row>
    <row r="87" spans="1:24" s="7" customFormat="1" ht="24" customHeight="1" x14ac:dyDescent="0.2">
      <c r="A87" s="26">
        <v>24</v>
      </c>
      <c r="B87" s="33" t="s">
        <v>66</v>
      </c>
      <c r="C87" s="26" t="s">
        <v>43</v>
      </c>
      <c r="D87" s="22">
        <v>6000</v>
      </c>
      <c r="E87" s="28">
        <v>720</v>
      </c>
      <c r="F87" s="28">
        <f t="shared" si="10"/>
        <v>83.333333333333343</v>
      </c>
      <c r="G87" s="28">
        <v>872</v>
      </c>
      <c r="H87" s="28">
        <v>159</v>
      </c>
      <c r="I87" s="28">
        <v>784.8</v>
      </c>
      <c r="J87" s="28">
        <f t="shared" si="12"/>
        <v>1031</v>
      </c>
      <c r="K87" s="28">
        <f t="shared" si="16"/>
        <v>246.20000000000005</v>
      </c>
      <c r="L87" s="22">
        <f t="shared" si="11"/>
        <v>20516.666666666672</v>
      </c>
      <c r="M87" s="21">
        <v>0.25</v>
      </c>
      <c r="N87" s="22">
        <f>M87*L87</f>
        <v>5129.1666666666679</v>
      </c>
      <c r="O87" s="22"/>
      <c r="P87" s="28"/>
      <c r="Q87" s="28">
        <v>1200</v>
      </c>
      <c r="R87" s="22"/>
      <c r="S87" s="28"/>
      <c r="T87" s="28">
        <v>750</v>
      </c>
      <c r="U87" s="28"/>
      <c r="V87" s="35">
        <f t="shared" si="13"/>
        <v>27595.833333333339</v>
      </c>
      <c r="W87" s="35">
        <f t="shared" si="14"/>
        <v>13797.91666666667</v>
      </c>
      <c r="X87" s="35">
        <f t="shared" si="15"/>
        <v>41393.750000000007</v>
      </c>
    </row>
    <row r="88" spans="1:24" s="7" customFormat="1" ht="24" customHeight="1" x14ac:dyDescent="0.2">
      <c r="A88" s="26">
        <v>25</v>
      </c>
      <c r="B88" s="33" t="s">
        <v>67</v>
      </c>
      <c r="C88" s="26" t="s">
        <v>43</v>
      </c>
      <c r="D88" s="22">
        <v>6000</v>
      </c>
      <c r="E88" s="28">
        <v>720</v>
      </c>
      <c r="F88" s="28">
        <f t="shared" si="10"/>
        <v>83.333333333333343</v>
      </c>
      <c r="G88" s="28">
        <v>545</v>
      </c>
      <c r="H88" s="28"/>
      <c r="I88" s="28">
        <v>490.5</v>
      </c>
      <c r="J88" s="28">
        <f t="shared" si="12"/>
        <v>545</v>
      </c>
      <c r="K88" s="28">
        <f t="shared" si="16"/>
        <v>54.5</v>
      </c>
      <c r="L88" s="22">
        <f t="shared" si="11"/>
        <v>4541.666666666667</v>
      </c>
      <c r="M88" s="21"/>
      <c r="N88" s="22"/>
      <c r="O88" s="22"/>
      <c r="P88" s="28"/>
      <c r="Q88" s="28"/>
      <c r="R88" s="22"/>
      <c r="S88" s="28"/>
      <c r="T88" s="28"/>
      <c r="U88" s="28"/>
      <c r="V88" s="35">
        <f>L88+N88+P88+Q88+S88+T88+U88</f>
        <v>4541.666666666667</v>
      </c>
      <c r="W88" s="35">
        <f>V88*0.5</f>
        <v>2270.8333333333335</v>
      </c>
      <c r="X88" s="35">
        <f>V88+W88</f>
        <v>6812.5</v>
      </c>
    </row>
    <row r="89" spans="1:24" s="43" customFormat="1" ht="24" customHeight="1" x14ac:dyDescent="0.25">
      <c r="A89" s="26">
        <v>26</v>
      </c>
      <c r="B89" s="37" t="s">
        <v>68</v>
      </c>
      <c r="C89" s="38" t="s">
        <v>43</v>
      </c>
      <c r="D89" s="39">
        <v>6000</v>
      </c>
      <c r="E89" s="40">
        <v>720</v>
      </c>
      <c r="F89" s="40">
        <f>D89/E89*10</f>
        <v>83.333333333333343</v>
      </c>
      <c r="G89" s="40">
        <v>0</v>
      </c>
      <c r="H89" s="40">
        <v>180</v>
      </c>
      <c r="I89" s="40">
        <v>150</v>
      </c>
      <c r="J89" s="40">
        <f t="shared" si="12"/>
        <v>180</v>
      </c>
      <c r="K89" s="40">
        <f t="shared" si="16"/>
        <v>30</v>
      </c>
      <c r="L89" s="39">
        <f>K89*F89</f>
        <v>2500.0000000000005</v>
      </c>
      <c r="M89" s="41"/>
      <c r="N89" s="39"/>
      <c r="O89" s="39"/>
      <c r="P89" s="40"/>
      <c r="Q89" s="40"/>
      <c r="R89" s="39"/>
      <c r="S89" s="40"/>
      <c r="T89" s="40"/>
      <c r="U89" s="40"/>
      <c r="V89" s="42">
        <f>L89+N89+P89+Q89+S89+T89+U89</f>
        <v>2500.0000000000005</v>
      </c>
      <c r="W89" s="42">
        <f>V89*0.5</f>
        <v>1250.0000000000002</v>
      </c>
      <c r="X89" s="42">
        <f>V89+W89</f>
        <v>3750.0000000000009</v>
      </c>
    </row>
    <row r="90" spans="1:24" s="7" customFormat="1" ht="19.5" customHeight="1" x14ac:dyDescent="0.2">
      <c r="A90" s="26">
        <v>27</v>
      </c>
      <c r="B90" s="44" t="s">
        <v>69</v>
      </c>
      <c r="C90" s="26" t="s">
        <v>43</v>
      </c>
      <c r="D90" s="22">
        <v>6000</v>
      </c>
      <c r="E90" s="28">
        <v>720</v>
      </c>
      <c r="F90" s="28">
        <f t="shared" si="10"/>
        <v>83.333333333333343</v>
      </c>
      <c r="G90" s="28">
        <v>412</v>
      </c>
      <c r="H90" s="34">
        <v>-3.17</v>
      </c>
      <c r="I90" s="28">
        <v>367.63</v>
      </c>
      <c r="J90" s="28">
        <f t="shared" si="12"/>
        <v>408.83</v>
      </c>
      <c r="K90" s="28">
        <f t="shared" si="16"/>
        <v>41.199999999999989</v>
      </c>
      <c r="L90" s="22">
        <f t="shared" si="11"/>
        <v>3433.3333333333326</v>
      </c>
      <c r="M90" s="21"/>
      <c r="N90" s="22"/>
      <c r="O90" s="22"/>
      <c r="P90" s="28"/>
      <c r="Q90" s="28"/>
      <c r="R90" s="22"/>
      <c r="S90" s="28"/>
      <c r="T90" s="28"/>
      <c r="U90" s="28"/>
      <c r="V90" s="35">
        <f t="shared" si="13"/>
        <v>3433.3333333333326</v>
      </c>
      <c r="W90" s="35">
        <f t="shared" si="14"/>
        <v>1716.6666666666663</v>
      </c>
      <c r="X90" s="35">
        <f t="shared" si="15"/>
        <v>5149.9999999999991</v>
      </c>
    </row>
    <row r="91" spans="1:24" s="7" customFormat="1" x14ac:dyDescent="0.2">
      <c r="A91" s="26">
        <v>28</v>
      </c>
      <c r="B91" s="33" t="s">
        <v>70</v>
      </c>
      <c r="C91" s="26" t="s">
        <v>43</v>
      </c>
      <c r="D91" s="22">
        <v>6000</v>
      </c>
      <c r="E91" s="28">
        <v>720</v>
      </c>
      <c r="F91" s="28">
        <f t="shared" si="10"/>
        <v>83.333333333333343</v>
      </c>
      <c r="G91" s="28">
        <v>0</v>
      </c>
      <c r="H91" s="28"/>
      <c r="I91" s="28"/>
      <c r="J91" s="28">
        <f t="shared" si="12"/>
        <v>0</v>
      </c>
      <c r="K91" s="28">
        <f t="shared" si="16"/>
        <v>0</v>
      </c>
      <c r="L91" s="22">
        <f t="shared" si="11"/>
        <v>0</v>
      </c>
      <c r="M91" s="21"/>
      <c r="N91" s="22">
        <f>M91*L91</f>
        <v>0</v>
      </c>
      <c r="O91" s="22"/>
      <c r="P91" s="28"/>
      <c r="Q91" s="28"/>
      <c r="R91" s="22"/>
      <c r="S91" s="28"/>
      <c r="T91" s="28"/>
      <c r="U91" s="28"/>
      <c r="V91" s="35">
        <f t="shared" si="13"/>
        <v>0</v>
      </c>
      <c r="W91" s="35">
        <f t="shared" si="14"/>
        <v>0</v>
      </c>
      <c r="X91" s="35">
        <f t="shared" si="15"/>
        <v>0</v>
      </c>
    </row>
    <row r="92" spans="1:24" s="7" customFormat="1" x14ac:dyDescent="0.2">
      <c r="A92" s="26">
        <v>29</v>
      </c>
      <c r="B92" s="33" t="s">
        <v>71</v>
      </c>
      <c r="C92" s="26" t="s">
        <v>43</v>
      </c>
      <c r="D92" s="22">
        <v>6000</v>
      </c>
      <c r="E92" s="28">
        <v>720</v>
      </c>
      <c r="F92" s="28">
        <f t="shared" si="10"/>
        <v>83.333333333333343</v>
      </c>
      <c r="G92" s="28">
        <f>7073+370+401+484+325+160</f>
        <v>8813</v>
      </c>
      <c r="H92" s="28">
        <f>-SUM(H64:H91)</f>
        <v>-2672.5499999999997</v>
      </c>
      <c r="I92" s="28"/>
      <c r="J92" s="28">
        <f>G92+H92</f>
        <v>6140.4500000000007</v>
      </c>
      <c r="K92" s="28">
        <f>(J92-668.8-580.6-656.9-673.4-647.5-647.5-524.5-524.5-524.5-37-16*4-48.4*2-40.1*2-32.5*3-46.26-10.77-186.22)/1</f>
        <v>73.500000000000483</v>
      </c>
      <c r="L92" s="22">
        <f t="shared" si="11"/>
        <v>6125.0000000000409</v>
      </c>
      <c r="M92" s="21">
        <v>0.25</v>
      </c>
      <c r="N92" s="22">
        <f>M92*L92</f>
        <v>1531.2500000000102</v>
      </c>
      <c r="O92" s="22"/>
      <c r="P92" s="28"/>
      <c r="Q92" s="28"/>
      <c r="R92" s="22"/>
      <c r="S92" s="28"/>
      <c r="T92" s="28"/>
      <c r="U92" s="28"/>
      <c r="V92" s="35">
        <f t="shared" si="13"/>
        <v>7656.2500000000509</v>
      </c>
      <c r="W92" s="35">
        <f t="shared" si="14"/>
        <v>3828.1250000000255</v>
      </c>
      <c r="X92" s="35">
        <f t="shared" si="15"/>
        <v>11484.375000000076</v>
      </c>
    </row>
    <row r="93" spans="1:24" s="7" customFormat="1" x14ac:dyDescent="0.2">
      <c r="A93" s="26"/>
      <c r="B93" s="46" t="s">
        <v>72</v>
      </c>
      <c r="C93" s="45"/>
      <c r="D93" s="28"/>
      <c r="E93" s="47"/>
      <c r="F93" s="28"/>
      <c r="G93" s="47">
        <f>SUM(G64:G92)</f>
        <v>19547</v>
      </c>
      <c r="H93" s="47"/>
      <c r="I93" s="47"/>
      <c r="J93" s="47">
        <f>SUM(J64:J92)</f>
        <v>19547</v>
      </c>
      <c r="K93" s="47">
        <f>SUM(K64:K92)</f>
        <v>1954.7000000000007</v>
      </c>
      <c r="L93" s="47">
        <f>SUM(L64:L92)</f>
        <v>162891.66666666677</v>
      </c>
      <c r="M93" s="47"/>
      <c r="N93" s="47">
        <f>SUM(N64:N92)</f>
        <v>17624.166666666679</v>
      </c>
      <c r="O93" s="47"/>
      <c r="P93" s="47">
        <f>SUM(P64:P85)</f>
        <v>0</v>
      </c>
      <c r="Q93" s="47">
        <f>SUM(Q64:Q92)</f>
        <v>9000</v>
      </c>
      <c r="R93" s="47"/>
      <c r="S93" s="47">
        <f>SUM(S64:S86)</f>
        <v>1123.3333333333339</v>
      </c>
      <c r="T93" s="47">
        <f>SUM(T64:T92)</f>
        <v>7850</v>
      </c>
      <c r="U93" s="47">
        <f>SUM(U64:U86)</f>
        <v>5000</v>
      </c>
      <c r="V93" s="48">
        <f>SUM(V64:V92)</f>
        <v>203489.16666666677</v>
      </c>
      <c r="W93" s="48">
        <f>SUM(W64:W92)</f>
        <v>101744.58333333339</v>
      </c>
      <c r="X93" s="48">
        <f>SUM(X64:X92)</f>
        <v>305233.75000000012</v>
      </c>
    </row>
    <row r="94" spans="1:24" s="7" customFormat="1" x14ac:dyDescent="0.2"/>
    <row r="95" spans="1:24" s="7" customFormat="1" x14ac:dyDescent="0.2">
      <c r="B95" s="7" t="s">
        <v>73</v>
      </c>
      <c r="K95" s="134" t="s">
        <v>74</v>
      </c>
      <c r="L95" s="134"/>
      <c r="M95" s="135"/>
      <c r="N95" s="50"/>
    </row>
    <row r="96" spans="1:24" s="7" customFormat="1" x14ac:dyDescent="0.2">
      <c r="K96" s="136"/>
      <c r="L96" s="136"/>
      <c r="M96" s="136"/>
      <c r="N96" s="136"/>
    </row>
    <row r="97" spans="1:24" s="7" customFormat="1" x14ac:dyDescent="0.2">
      <c r="B97" s="7" t="s">
        <v>75</v>
      </c>
      <c r="D97" s="139"/>
      <c r="E97" s="139"/>
      <c r="K97" s="134" t="s">
        <v>76</v>
      </c>
      <c r="L97" s="134"/>
    </row>
    <row r="98" spans="1:24" s="7" customFormat="1" x14ac:dyDescent="0.2"/>
    <row r="99" spans="1:24" x14ac:dyDescent="0.2">
      <c r="A99" s="7"/>
      <c r="B99" s="7" t="s">
        <v>77</v>
      </c>
      <c r="C99" s="7"/>
      <c r="D99" s="7"/>
      <c r="E99" s="7"/>
      <c r="F99" s="7"/>
      <c r="G99" s="7"/>
      <c r="H99" s="7"/>
      <c r="I99" s="7"/>
      <c r="J99" s="7"/>
      <c r="K99" s="51" t="s">
        <v>78</v>
      </c>
      <c r="L99" s="7"/>
      <c r="M99" s="7"/>
      <c r="N99" s="7"/>
      <c r="O99" s="7"/>
      <c r="P99" s="7"/>
      <c r="Q99" s="7"/>
      <c r="R99" s="7"/>
      <c r="S99" s="7"/>
      <c r="U99" s="7"/>
      <c r="V99" s="7"/>
      <c r="W99" s="7"/>
      <c r="X99" s="7"/>
    </row>
    <row r="100" spans="1:24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U100" s="7"/>
      <c r="V100" s="7"/>
      <c r="W100" s="7"/>
      <c r="X100" s="7"/>
    </row>
  </sheetData>
  <sheetProtection selectLockedCells="1" selectUnlockedCells="1"/>
  <mergeCells count="68">
    <mergeCell ref="K95:M95"/>
    <mergeCell ref="K96:N96"/>
    <mergeCell ref="D97:E97"/>
    <mergeCell ref="K97:L97"/>
    <mergeCell ref="F60:F62"/>
    <mergeCell ref="M60:V60"/>
    <mergeCell ref="G60:G62"/>
    <mergeCell ref="H60:H62"/>
    <mergeCell ref="I60:I62"/>
    <mergeCell ref="J60:J62"/>
    <mergeCell ref="K60:K62"/>
    <mergeCell ref="L60:L62"/>
    <mergeCell ref="U61:U62"/>
    <mergeCell ref="V61:V62"/>
    <mergeCell ref="K47:L47"/>
    <mergeCell ref="V51:X51"/>
    <mergeCell ref="V52:X52"/>
    <mergeCell ref="V53:X53"/>
    <mergeCell ref="A60:A62"/>
    <mergeCell ref="B60:B62"/>
    <mergeCell ref="C60:C62"/>
    <mergeCell ref="D60:D62"/>
    <mergeCell ref="E60:E62"/>
    <mergeCell ref="W60:W62"/>
    <mergeCell ref="X60:X62"/>
    <mergeCell ref="M61:N61"/>
    <mergeCell ref="O61:P61"/>
    <mergeCell ref="Q61:Q62"/>
    <mergeCell ref="R61:S61"/>
    <mergeCell ref="T61:T62"/>
    <mergeCell ref="U11:U12"/>
    <mergeCell ref="V11:V12"/>
    <mergeCell ref="W10:W12"/>
    <mergeCell ref="W58:X58"/>
    <mergeCell ref="K45:M45"/>
    <mergeCell ref="K46:N46"/>
    <mergeCell ref="D55:U55"/>
    <mergeCell ref="D56:U56"/>
    <mergeCell ref="W56:X56"/>
    <mergeCell ref="D57:U57"/>
    <mergeCell ref="M11:N11"/>
    <mergeCell ref="O11:P11"/>
    <mergeCell ref="Q11:Q12"/>
    <mergeCell ref="R11:S11"/>
    <mergeCell ref="T11:T12"/>
    <mergeCell ref="D47:E47"/>
    <mergeCell ref="D7:U7"/>
    <mergeCell ref="W8:X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V10"/>
    <mergeCell ref="X10:X12"/>
    <mergeCell ref="V1:X1"/>
    <mergeCell ref="V2:X2"/>
    <mergeCell ref="V3:X3"/>
    <mergeCell ref="D5:U5"/>
    <mergeCell ref="D6:U6"/>
    <mergeCell ref="W6:X6"/>
  </mergeCells>
  <pageMargins left="0.31496062992125984" right="0.19685039370078741" top="0.55118110236220474" bottom="0.39370078740157483" header="0" footer="0"/>
  <pageSetup paperSize="9" scale="58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tabSelected="1" zoomScale="80" zoomScaleNormal="80" zoomScaleSheetLayoutView="77" workbookViewId="0">
      <selection activeCell="T18" sqref="T18:T19"/>
    </sheetView>
  </sheetViews>
  <sheetFormatPr defaultRowHeight="12.75" x14ac:dyDescent="0.2"/>
  <cols>
    <col min="1" max="1" width="4.5703125" style="7" customWidth="1"/>
    <col min="2" max="2" width="19.85546875" style="2" customWidth="1"/>
    <col min="3" max="3" width="9.42578125" style="7" customWidth="1"/>
    <col min="4" max="4" width="9.5703125" style="60" customWidth="1"/>
    <col min="5" max="6" width="8.7109375" style="61" customWidth="1"/>
    <col min="7" max="7" width="9.7109375" style="61" customWidth="1"/>
    <col min="8" max="9" width="9.7109375" style="4" customWidth="1"/>
    <col min="10" max="10" width="11.85546875" style="1" customWidth="1"/>
    <col min="11" max="11" width="8.42578125" style="5" customWidth="1"/>
    <col min="12" max="12" width="9.140625" style="6" customWidth="1"/>
    <col min="13" max="13" width="7.28515625" style="1" customWidth="1"/>
    <col min="14" max="14" width="9.85546875" style="1" customWidth="1"/>
    <col min="15" max="15" width="7.28515625" style="1" customWidth="1"/>
    <col min="16" max="16" width="8.7109375" style="1" customWidth="1"/>
    <col min="17" max="17" width="9.7109375" style="54" customWidth="1"/>
    <col min="18" max="19" width="9.42578125" style="1" customWidth="1"/>
    <col min="20" max="20" width="14.28515625" style="7" customWidth="1"/>
    <col min="21" max="21" width="12.42578125" style="7" customWidth="1"/>
    <col min="22" max="22" width="13.28515625" style="7" customWidth="1"/>
    <col min="23" max="23" width="9.140625" style="7"/>
    <col min="24" max="24" width="11.7109375" style="7" customWidth="1"/>
    <col min="25" max="25" width="10.140625" style="7" customWidth="1"/>
    <col min="26" max="257" width="9.140625" style="7"/>
    <col min="258" max="258" width="4.5703125" style="7" customWidth="1"/>
    <col min="259" max="259" width="19.28515625" style="7" customWidth="1"/>
    <col min="260" max="260" width="15.7109375" style="7" customWidth="1"/>
    <col min="261" max="261" width="9.5703125" style="7" customWidth="1"/>
    <col min="262" max="262" width="8.7109375" style="7" customWidth="1"/>
    <col min="263" max="265" width="9.7109375" style="7" customWidth="1"/>
    <col min="266" max="266" width="11.85546875" style="7" customWidth="1"/>
    <col min="267" max="267" width="8.42578125" style="7" customWidth="1"/>
    <col min="268" max="268" width="9.140625" style="7" customWidth="1"/>
    <col min="269" max="269" width="5.85546875" style="7" customWidth="1"/>
    <col min="270" max="270" width="8.7109375" style="7" customWidth="1"/>
    <col min="271" max="271" width="9.85546875" style="7" customWidth="1"/>
    <col min="272" max="272" width="8.5703125" style="7" customWidth="1"/>
    <col min="273" max="273" width="8.7109375" style="7" customWidth="1"/>
    <col min="274" max="274" width="9.7109375" style="7" customWidth="1"/>
    <col min="275" max="275" width="11" style="7" customWidth="1"/>
    <col min="276" max="276" width="14.28515625" style="7" customWidth="1"/>
    <col min="277" max="277" width="12.42578125" style="7" customWidth="1"/>
    <col min="278" max="278" width="13.28515625" style="7" customWidth="1"/>
    <col min="279" max="279" width="9.140625" style="7"/>
    <col min="280" max="280" width="11.7109375" style="7" customWidth="1"/>
    <col min="281" max="281" width="10.140625" style="7" customWidth="1"/>
    <col min="282" max="513" width="9.140625" style="7"/>
    <col min="514" max="514" width="4.5703125" style="7" customWidth="1"/>
    <col min="515" max="515" width="19.28515625" style="7" customWidth="1"/>
    <col min="516" max="516" width="15.7109375" style="7" customWidth="1"/>
    <col min="517" max="517" width="9.5703125" style="7" customWidth="1"/>
    <col min="518" max="518" width="8.7109375" style="7" customWidth="1"/>
    <col min="519" max="521" width="9.7109375" style="7" customWidth="1"/>
    <col min="522" max="522" width="11.85546875" style="7" customWidth="1"/>
    <col min="523" max="523" width="8.42578125" style="7" customWidth="1"/>
    <col min="524" max="524" width="9.140625" style="7" customWidth="1"/>
    <col min="525" max="525" width="5.85546875" style="7" customWidth="1"/>
    <col min="526" max="526" width="8.7109375" style="7" customWidth="1"/>
    <col min="527" max="527" width="9.85546875" style="7" customWidth="1"/>
    <col min="528" max="528" width="8.5703125" style="7" customWidth="1"/>
    <col min="529" max="529" width="8.7109375" style="7" customWidth="1"/>
    <col min="530" max="530" width="9.7109375" style="7" customWidth="1"/>
    <col min="531" max="531" width="11" style="7" customWidth="1"/>
    <col min="532" max="532" width="14.28515625" style="7" customWidth="1"/>
    <col min="533" max="533" width="12.42578125" style="7" customWidth="1"/>
    <col min="534" max="534" width="13.28515625" style="7" customWidth="1"/>
    <col min="535" max="535" width="9.140625" style="7"/>
    <col min="536" max="536" width="11.7109375" style="7" customWidth="1"/>
    <col min="537" max="537" width="10.140625" style="7" customWidth="1"/>
    <col min="538" max="769" width="9.140625" style="7"/>
    <col min="770" max="770" width="4.5703125" style="7" customWidth="1"/>
    <col min="771" max="771" width="19.28515625" style="7" customWidth="1"/>
    <col min="772" max="772" width="15.7109375" style="7" customWidth="1"/>
    <col min="773" max="773" width="9.5703125" style="7" customWidth="1"/>
    <col min="774" max="774" width="8.7109375" style="7" customWidth="1"/>
    <col min="775" max="777" width="9.7109375" style="7" customWidth="1"/>
    <col min="778" max="778" width="11.85546875" style="7" customWidth="1"/>
    <col min="779" max="779" width="8.42578125" style="7" customWidth="1"/>
    <col min="780" max="780" width="9.140625" style="7" customWidth="1"/>
    <col min="781" max="781" width="5.85546875" style="7" customWidth="1"/>
    <col min="782" max="782" width="8.7109375" style="7" customWidth="1"/>
    <col min="783" max="783" width="9.85546875" style="7" customWidth="1"/>
    <col min="784" max="784" width="8.5703125" style="7" customWidth="1"/>
    <col min="785" max="785" width="8.7109375" style="7" customWidth="1"/>
    <col min="786" max="786" width="9.7109375" style="7" customWidth="1"/>
    <col min="787" max="787" width="11" style="7" customWidth="1"/>
    <col min="788" max="788" width="14.28515625" style="7" customWidth="1"/>
    <col min="789" max="789" width="12.42578125" style="7" customWidth="1"/>
    <col min="790" max="790" width="13.28515625" style="7" customWidth="1"/>
    <col min="791" max="791" width="9.140625" style="7"/>
    <col min="792" max="792" width="11.7109375" style="7" customWidth="1"/>
    <col min="793" max="793" width="10.140625" style="7" customWidth="1"/>
    <col min="794" max="1025" width="9.140625" style="7"/>
    <col min="1026" max="1026" width="4.5703125" style="7" customWidth="1"/>
    <col min="1027" max="1027" width="19.28515625" style="7" customWidth="1"/>
    <col min="1028" max="1028" width="15.7109375" style="7" customWidth="1"/>
    <col min="1029" max="1029" width="9.5703125" style="7" customWidth="1"/>
    <col min="1030" max="1030" width="8.7109375" style="7" customWidth="1"/>
    <col min="1031" max="1033" width="9.7109375" style="7" customWidth="1"/>
    <col min="1034" max="1034" width="11.85546875" style="7" customWidth="1"/>
    <col min="1035" max="1035" width="8.42578125" style="7" customWidth="1"/>
    <col min="1036" max="1036" width="9.140625" style="7" customWidth="1"/>
    <col min="1037" max="1037" width="5.85546875" style="7" customWidth="1"/>
    <col min="1038" max="1038" width="8.7109375" style="7" customWidth="1"/>
    <col min="1039" max="1039" width="9.85546875" style="7" customWidth="1"/>
    <col min="1040" max="1040" width="8.5703125" style="7" customWidth="1"/>
    <col min="1041" max="1041" width="8.7109375" style="7" customWidth="1"/>
    <col min="1042" max="1042" width="9.7109375" style="7" customWidth="1"/>
    <col min="1043" max="1043" width="11" style="7" customWidth="1"/>
    <col min="1044" max="1044" width="14.28515625" style="7" customWidth="1"/>
    <col min="1045" max="1045" width="12.42578125" style="7" customWidth="1"/>
    <col min="1046" max="1046" width="13.28515625" style="7" customWidth="1"/>
    <col min="1047" max="1047" width="9.140625" style="7"/>
    <col min="1048" max="1048" width="11.7109375" style="7" customWidth="1"/>
    <col min="1049" max="1049" width="10.140625" style="7" customWidth="1"/>
    <col min="1050" max="1281" width="9.140625" style="7"/>
    <col min="1282" max="1282" width="4.5703125" style="7" customWidth="1"/>
    <col min="1283" max="1283" width="19.28515625" style="7" customWidth="1"/>
    <col min="1284" max="1284" width="15.7109375" style="7" customWidth="1"/>
    <col min="1285" max="1285" width="9.5703125" style="7" customWidth="1"/>
    <col min="1286" max="1286" width="8.7109375" style="7" customWidth="1"/>
    <col min="1287" max="1289" width="9.7109375" style="7" customWidth="1"/>
    <col min="1290" max="1290" width="11.85546875" style="7" customWidth="1"/>
    <col min="1291" max="1291" width="8.42578125" style="7" customWidth="1"/>
    <col min="1292" max="1292" width="9.140625" style="7" customWidth="1"/>
    <col min="1293" max="1293" width="5.85546875" style="7" customWidth="1"/>
    <col min="1294" max="1294" width="8.7109375" style="7" customWidth="1"/>
    <col min="1295" max="1295" width="9.85546875" style="7" customWidth="1"/>
    <col min="1296" max="1296" width="8.5703125" style="7" customWidth="1"/>
    <col min="1297" max="1297" width="8.7109375" style="7" customWidth="1"/>
    <col min="1298" max="1298" width="9.7109375" style="7" customWidth="1"/>
    <col min="1299" max="1299" width="11" style="7" customWidth="1"/>
    <col min="1300" max="1300" width="14.28515625" style="7" customWidth="1"/>
    <col min="1301" max="1301" width="12.42578125" style="7" customWidth="1"/>
    <col min="1302" max="1302" width="13.28515625" style="7" customWidth="1"/>
    <col min="1303" max="1303" width="9.140625" style="7"/>
    <col min="1304" max="1304" width="11.7109375" style="7" customWidth="1"/>
    <col min="1305" max="1305" width="10.140625" style="7" customWidth="1"/>
    <col min="1306" max="1537" width="9.140625" style="7"/>
    <col min="1538" max="1538" width="4.5703125" style="7" customWidth="1"/>
    <col min="1539" max="1539" width="19.28515625" style="7" customWidth="1"/>
    <col min="1540" max="1540" width="15.7109375" style="7" customWidth="1"/>
    <col min="1541" max="1541" width="9.5703125" style="7" customWidth="1"/>
    <col min="1542" max="1542" width="8.7109375" style="7" customWidth="1"/>
    <col min="1543" max="1545" width="9.7109375" style="7" customWidth="1"/>
    <col min="1546" max="1546" width="11.85546875" style="7" customWidth="1"/>
    <col min="1547" max="1547" width="8.42578125" style="7" customWidth="1"/>
    <col min="1548" max="1548" width="9.140625" style="7" customWidth="1"/>
    <col min="1549" max="1549" width="5.85546875" style="7" customWidth="1"/>
    <col min="1550" max="1550" width="8.7109375" style="7" customWidth="1"/>
    <col min="1551" max="1551" width="9.85546875" style="7" customWidth="1"/>
    <col min="1552" max="1552" width="8.5703125" style="7" customWidth="1"/>
    <col min="1553" max="1553" width="8.7109375" style="7" customWidth="1"/>
    <col min="1554" max="1554" width="9.7109375" style="7" customWidth="1"/>
    <col min="1555" max="1555" width="11" style="7" customWidth="1"/>
    <col min="1556" max="1556" width="14.28515625" style="7" customWidth="1"/>
    <col min="1557" max="1557" width="12.42578125" style="7" customWidth="1"/>
    <col min="1558" max="1558" width="13.28515625" style="7" customWidth="1"/>
    <col min="1559" max="1559" width="9.140625" style="7"/>
    <col min="1560" max="1560" width="11.7109375" style="7" customWidth="1"/>
    <col min="1561" max="1561" width="10.140625" style="7" customWidth="1"/>
    <col min="1562" max="1793" width="9.140625" style="7"/>
    <col min="1794" max="1794" width="4.5703125" style="7" customWidth="1"/>
    <col min="1795" max="1795" width="19.28515625" style="7" customWidth="1"/>
    <col min="1796" max="1796" width="15.7109375" style="7" customWidth="1"/>
    <col min="1797" max="1797" width="9.5703125" style="7" customWidth="1"/>
    <col min="1798" max="1798" width="8.7109375" style="7" customWidth="1"/>
    <col min="1799" max="1801" width="9.7109375" style="7" customWidth="1"/>
    <col min="1802" max="1802" width="11.85546875" style="7" customWidth="1"/>
    <col min="1803" max="1803" width="8.42578125" style="7" customWidth="1"/>
    <col min="1804" max="1804" width="9.140625" style="7" customWidth="1"/>
    <col min="1805" max="1805" width="5.85546875" style="7" customWidth="1"/>
    <col min="1806" max="1806" width="8.7109375" style="7" customWidth="1"/>
    <col min="1807" max="1807" width="9.85546875" style="7" customWidth="1"/>
    <col min="1808" max="1808" width="8.5703125" style="7" customWidth="1"/>
    <col min="1809" max="1809" width="8.7109375" style="7" customWidth="1"/>
    <col min="1810" max="1810" width="9.7109375" style="7" customWidth="1"/>
    <col min="1811" max="1811" width="11" style="7" customWidth="1"/>
    <col min="1812" max="1812" width="14.28515625" style="7" customWidth="1"/>
    <col min="1813" max="1813" width="12.42578125" style="7" customWidth="1"/>
    <col min="1814" max="1814" width="13.28515625" style="7" customWidth="1"/>
    <col min="1815" max="1815" width="9.140625" style="7"/>
    <col min="1816" max="1816" width="11.7109375" style="7" customWidth="1"/>
    <col min="1817" max="1817" width="10.140625" style="7" customWidth="1"/>
    <col min="1818" max="2049" width="9.140625" style="7"/>
    <col min="2050" max="2050" width="4.5703125" style="7" customWidth="1"/>
    <col min="2051" max="2051" width="19.28515625" style="7" customWidth="1"/>
    <col min="2052" max="2052" width="15.7109375" style="7" customWidth="1"/>
    <col min="2053" max="2053" width="9.5703125" style="7" customWidth="1"/>
    <col min="2054" max="2054" width="8.7109375" style="7" customWidth="1"/>
    <col min="2055" max="2057" width="9.7109375" style="7" customWidth="1"/>
    <col min="2058" max="2058" width="11.85546875" style="7" customWidth="1"/>
    <col min="2059" max="2059" width="8.42578125" style="7" customWidth="1"/>
    <col min="2060" max="2060" width="9.140625" style="7" customWidth="1"/>
    <col min="2061" max="2061" width="5.85546875" style="7" customWidth="1"/>
    <col min="2062" max="2062" width="8.7109375" style="7" customWidth="1"/>
    <col min="2063" max="2063" width="9.85546875" style="7" customWidth="1"/>
    <col min="2064" max="2064" width="8.5703125" style="7" customWidth="1"/>
    <col min="2065" max="2065" width="8.7109375" style="7" customWidth="1"/>
    <col min="2066" max="2066" width="9.7109375" style="7" customWidth="1"/>
    <col min="2067" max="2067" width="11" style="7" customWidth="1"/>
    <col min="2068" max="2068" width="14.28515625" style="7" customWidth="1"/>
    <col min="2069" max="2069" width="12.42578125" style="7" customWidth="1"/>
    <col min="2070" max="2070" width="13.28515625" style="7" customWidth="1"/>
    <col min="2071" max="2071" width="9.140625" style="7"/>
    <col min="2072" max="2072" width="11.7109375" style="7" customWidth="1"/>
    <col min="2073" max="2073" width="10.140625" style="7" customWidth="1"/>
    <col min="2074" max="2305" width="9.140625" style="7"/>
    <col min="2306" max="2306" width="4.5703125" style="7" customWidth="1"/>
    <col min="2307" max="2307" width="19.28515625" style="7" customWidth="1"/>
    <col min="2308" max="2308" width="15.7109375" style="7" customWidth="1"/>
    <col min="2309" max="2309" width="9.5703125" style="7" customWidth="1"/>
    <col min="2310" max="2310" width="8.7109375" style="7" customWidth="1"/>
    <col min="2311" max="2313" width="9.7109375" style="7" customWidth="1"/>
    <col min="2314" max="2314" width="11.85546875" style="7" customWidth="1"/>
    <col min="2315" max="2315" width="8.42578125" style="7" customWidth="1"/>
    <col min="2316" max="2316" width="9.140625" style="7" customWidth="1"/>
    <col min="2317" max="2317" width="5.85546875" style="7" customWidth="1"/>
    <col min="2318" max="2318" width="8.7109375" style="7" customWidth="1"/>
    <col min="2319" max="2319" width="9.85546875" style="7" customWidth="1"/>
    <col min="2320" max="2320" width="8.5703125" style="7" customWidth="1"/>
    <col min="2321" max="2321" width="8.7109375" style="7" customWidth="1"/>
    <col min="2322" max="2322" width="9.7109375" style="7" customWidth="1"/>
    <col min="2323" max="2323" width="11" style="7" customWidth="1"/>
    <col min="2324" max="2324" width="14.28515625" style="7" customWidth="1"/>
    <col min="2325" max="2325" width="12.42578125" style="7" customWidth="1"/>
    <col min="2326" max="2326" width="13.28515625" style="7" customWidth="1"/>
    <col min="2327" max="2327" width="9.140625" style="7"/>
    <col min="2328" max="2328" width="11.7109375" style="7" customWidth="1"/>
    <col min="2329" max="2329" width="10.140625" style="7" customWidth="1"/>
    <col min="2330" max="2561" width="9.140625" style="7"/>
    <col min="2562" max="2562" width="4.5703125" style="7" customWidth="1"/>
    <col min="2563" max="2563" width="19.28515625" style="7" customWidth="1"/>
    <col min="2564" max="2564" width="15.7109375" style="7" customWidth="1"/>
    <col min="2565" max="2565" width="9.5703125" style="7" customWidth="1"/>
    <col min="2566" max="2566" width="8.7109375" style="7" customWidth="1"/>
    <col min="2567" max="2569" width="9.7109375" style="7" customWidth="1"/>
    <col min="2570" max="2570" width="11.85546875" style="7" customWidth="1"/>
    <col min="2571" max="2571" width="8.42578125" style="7" customWidth="1"/>
    <col min="2572" max="2572" width="9.140625" style="7" customWidth="1"/>
    <col min="2573" max="2573" width="5.85546875" style="7" customWidth="1"/>
    <col min="2574" max="2574" width="8.7109375" style="7" customWidth="1"/>
    <col min="2575" max="2575" width="9.85546875" style="7" customWidth="1"/>
    <col min="2576" max="2576" width="8.5703125" style="7" customWidth="1"/>
    <col min="2577" max="2577" width="8.7109375" style="7" customWidth="1"/>
    <col min="2578" max="2578" width="9.7109375" style="7" customWidth="1"/>
    <col min="2579" max="2579" width="11" style="7" customWidth="1"/>
    <col min="2580" max="2580" width="14.28515625" style="7" customWidth="1"/>
    <col min="2581" max="2581" width="12.42578125" style="7" customWidth="1"/>
    <col min="2582" max="2582" width="13.28515625" style="7" customWidth="1"/>
    <col min="2583" max="2583" width="9.140625" style="7"/>
    <col min="2584" max="2584" width="11.7109375" style="7" customWidth="1"/>
    <col min="2585" max="2585" width="10.140625" style="7" customWidth="1"/>
    <col min="2586" max="2817" width="9.140625" style="7"/>
    <col min="2818" max="2818" width="4.5703125" style="7" customWidth="1"/>
    <col min="2819" max="2819" width="19.28515625" style="7" customWidth="1"/>
    <col min="2820" max="2820" width="15.7109375" style="7" customWidth="1"/>
    <col min="2821" max="2821" width="9.5703125" style="7" customWidth="1"/>
    <col min="2822" max="2822" width="8.7109375" style="7" customWidth="1"/>
    <col min="2823" max="2825" width="9.7109375" style="7" customWidth="1"/>
    <col min="2826" max="2826" width="11.85546875" style="7" customWidth="1"/>
    <col min="2827" max="2827" width="8.42578125" style="7" customWidth="1"/>
    <col min="2828" max="2828" width="9.140625" style="7" customWidth="1"/>
    <col min="2829" max="2829" width="5.85546875" style="7" customWidth="1"/>
    <col min="2830" max="2830" width="8.7109375" style="7" customWidth="1"/>
    <col min="2831" max="2831" width="9.85546875" style="7" customWidth="1"/>
    <col min="2832" max="2832" width="8.5703125" style="7" customWidth="1"/>
    <col min="2833" max="2833" width="8.7109375" style="7" customWidth="1"/>
    <col min="2834" max="2834" width="9.7109375" style="7" customWidth="1"/>
    <col min="2835" max="2835" width="11" style="7" customWidth="1"/>
    <col min="2836" max="2836" width="14.28515625" style="7" customWidth="1"/>
    <col min="2837" max="2837" width="12.42578125" style="7" customWidth="1"/>
    <col min="2838" max="2838" width="13.28515625" style="7" customWidth="1"/>
    <col min="2839" max="2839" width="9.140625" style="7"/>
    <col min="2840" max="2840" width="11.7109375" style="7" customWidth="1"/>
    <col min="2841" max="2841" width="10.140625" style="7" customWidth="1"/>
    <col min="2842" max="3073" width="9.140625" style="7"/>
    <col min="3074" max="3074" width="4.5703125" style="7" customWidth="1"/>
    <col min="3075" max="3075" width="19.28515625" style="7" customWidth="1"/>
    <col min="3076" max="3076" width="15.7109375" style="7" customWidth="1"/>
    <col min="3077" max="3077" width="9.5703125" style="7" customWidth="1"/>
    <col min="3078" max="3078" width="8.7109375" style="7" customWidth="1"/>
    <col min="3079" max="3081" width="9.7109375" style="7" customWidth="1"/>
    <col min="3082" max="3082" width="11.85546875" style="7" customWidth="1"/>
    <col min="3083" max="3083" width="8.42578125" style="7" customWidth="1"/>
    <col min="3084" max="3084" width="9.140625" style="7" customWidth="1"/>
    <col min="3085" max="3085" width="5.85546875" style="7" customWidth="1"/>
    <col min="3086" max="3086" width="8.7109375" style="7" customWidth="1"/>
    <col min="3087" max="3087" width="9.85546875" style="7" customWidth="1"/>
    <col min="3088" max="3088" width="8.5703125" style="7" customWidth="1"/>
    <col min="3089" max="3089" width="8.7109375" style="7" customWidth="1"/>
    <col min="3090" max="3090" width="9.7109375" style="7" customWidth="1"/>
    <col min="3091" max="3091" width="11" style="7" customWidth="1"/>
    <col min="3092" max="3092" width="14.28515625" style="7" customWidth="1"/>
    <col min="3093" max="3093" width="12.42578125" style="7" customWidth="1"/>
    <col min="3094" max="3094" width="13.28515625" style="7" customWidth="1"/>
    <col min="3095" max="3095" width="9.140625" style="7"/>
    <col min="3096" max="3096" width="11.7109375" style="7" customWidth="1"/>
    <col min="3097" max="3097" width="10.140625" style="7" customWidth="1"/>
    <col min="3098" max="3329" width="9.140625" style="7"/>
    <col min="3330" max="3330" width="4.5703125" style="7" customWidth="1"/>
    <col min="3331" max="3331" width="19.28515625" style="7" customWidth="1"/>
    <col min="3332" max="3332" width="15.7109375" style="7" customWidth="1"/>
    <col min="3333" max="3333" width="9.5703125" style="7" customWidth="1"/>
    <col min="3334" max="3334" width="8.7109375" style="7" customWidth="1"/>
    <col min="3335" max="3337" width="9.7109375" style="7" customWidth="1"/>
    <col min="3338" max="3338" width="11.85546875" style="7" customWidth="1"/>
    <col min="3339" max="3339" width="8.42578125" style="7" customWidth="1"/>
    <col min="3340" max="3340" width="9.140625" style="7" customWidth="1"/>
    <col min="3341" max="3341" width="5.85546875" style="7" customWidth="1"/>
    <col min="3342" max="3342" width="8.7109375" style="7" customWidth="1"/>
    <col min="3343" max="3343" width="9.85546875" style="7" customWidth="1"/>
    <col min="3344" max="3344" width="8.5703125" style="7" customWidth="1"/>
    <col min="3345" max="3345" width="8.7109375" style="7" customWidth="1"/>
    <col min="3346" max="3346" width="9.7109375" style="7" customWidth="1"/>
    <col min="3347" max="3347" width="11" style="7" customWidth="1"/>
    <col min="3348" max="3348" width="14.28515625" style="7" customWidth="1"/>
    <col min="3349" max="3349" width="12.42578125" style="7" customWidth="1"/>
    <col min="3350" max="3350" width="13.28515625" style="7" customWidth="1"/>
    <col min="3351" max="3351" width="9.140625" style="7"/>
    <col min="3352" max="3352" width="11.7109375" style="7" customWidth="1"/>
    <col min="3353" max="3353" width="10.140625" style="7" customWidth="1"/>
    <col min="3354" max="3585" width="9.140625" style="7"/>
    <col min="3586" max="3586" width="4.5703125" style="7" customWidth="1"/>
    <col min="3587" max="3587" width="19.28515625" style="7" customWidth="1"/>
    <col min="3588" max="3588" width="15.7109375" style="7" customWidth="1"/>
    <col min="3589" max="3589" width="9.5703125" style="7" customWidth="1"/>
    <col min="3590" max="3590" width="8.7109375" style="7" customWidth="1"/>
    <col min="3591" max="3593" width="9.7109375" style="7" customWidth="1"/>
    <col min="3594" max="3594" width="11.85546875" style="7" customWidth="1"/>
    <col min="3595" max="3595" width="8.42578125" style="7" customWidth="1"/>
    <col min="3596" max="3596" width="9.140625" style="7" customWidth="1"/>
    <col min="3597" max="3597" width="5.85546875" style="7" customWidth="1"/>
    <col min="3598" max="3598" width="8.7109375" style="7" customWidth="1"/>
    <col min="3599" max="3599" width="9.85546875" style="7" customWidth="1"/>
    <col min="3600" max="3600" width="8.5703125" style="7" customWidth="1"/>
    <col min="3601" max="3601" width="8.7109375" style="7" customWidth="1"/>
    <col min="3602" max="3602" width="9.7109375" style="7" customWidth="1"/>
    <col min="3603" max="3603" width="11" style="7" customWidth="1"/>
    <col min="3604" max="3604" width="14.28515625" style="7" customWidth="1"/>
    <col min="3605" max="3605" width="12.42578125" style="7" customWidth="1"/>
    <col min="3606" max="3606" width="13.28515625" style="7" customWidth="1"/>
    <col min="3607" max="3607" width="9.140625" style="7"/>
    <col min="3608" max="3608" width="11.7109375" style="7" customWidth="1"/>
    <col min="3609" max="3609" width="10.140625" style="7" customWidth="1"/>
    <col min="3610" max="3841" width="9.140625" style="7"/>
    <col min="3842" max="3842" width="4.5703125" style="7" customWidth="1"/>
    <col min="3843" max="3843" width="19.28515625" style="7" customWidth="1"/>
    <col min="3844" max="3844" width="15.7109375" style="7" customWidth="1"/>
    <col min="3845" max="3845" width="9.5703125" style="7" customWidth="1"/>
    <col min="3846" max="3846" width="8.7109375" style="7" customWidth="1"/>
    <col min="3847" max="3849" width="9.7109375" style="7" customWidth="1"/>
    <col min="3850" max="3850" width="11.85546875" style="7" customWidth="1"/>
    <col min="3851" max="3851" width="8.42578125" style="7" customWidth="1"/>
    <col min="3852" max="3852" width="9.140625" style="7" customWidth="1"/>
    <col min="3853" max="3853" width="5.85546875" style="7" customWidth="1"/>
    <col min="3854" max="3854" width="8.7109375" style="7" customWidth="1"/>
    <col min="3855" max="3855" width="9.85546875" style="7" customWidth="1"/>
    <col min="3856" max="3856" width="8.5703125" style="7" customWidth="1"/>
    <col min="3857" max="3857" width="8.7109375" style="7" customWidth="1"/>
    <col min="3858" max="3858" width="9.7109375" style="7" customWidth="1"/>
    <col min="3859" max="3859" width="11" style="7" customWidth="1"/>
    <col min="3860" max="3860" width="14.28515625" style="7" customWidth="1"/>
    <col min="3861" max="3861" width="12.42578125" style="7" customWidth="1"/>
    <col min="3862" max="3862" width="13.28515625" style="7" customWidth="1"/>
    <col min="3863" max="3863" width="9.140625" style="7"/>
    <col min="3864" max="3864" width="11.7109375" style="7" customWidth="1"/>
    <col min="3865" max="3865" width="10.140625" style="7" customWidth="1"/>
    <col min="3866" max="4097" width="9.140625" style="7"/>
    <col min="4098" max="4098" width="4.5703125" style="7" customWidth="1"/>
    <col min="4099" max="4099" width="19.28515625" style="7" customWidth="1"/>
    <col min="4100" max="4100" width="15.7109375" style="7" customWidth="1"/>
    <col min="4101" max="4101" width="9.5703125" style="7" customWidth="1"/>
    <col min="4102" max="4102" width="8.7109375" style="7" customWidth="1"/>
    <col min="4103" max="4105" width="9.7109375" style="7" customWidth="1"/>
    <col min="4106" max="4106" width="11.85546875" style="7" customWidth="1"/>
    <col min="4107" max="4107" width="8.42578125" style="7" customWidth="1"/>
    <col min="4108" max="4108" width="9.140625" style="7" customWidth="1"/>
    <col min="4109" max="4109" width="5.85546875" style="7" customWidth="1"/>
    <col min="4110" max="4110" width="8.7109375" style="7" customWidth="1"/>
    <col min="4111" max="4111" width="9.85546875" style="7" customWidth="1"/>
    <col min="4112" max="4112" width="8.5703125" style="7" customWidth="1"/>
    <col min="4113" max="4113" width="8.7109375" style="7" customWidth="1"/>
    <col min="4114" max="4114" width="9.7109375" style="7" customWidth="1"/>
    <col min="4115" max="4115" width="11" style="7" customWidth="1"/>
    <col min="4116" max="4116" width="14.28515625" style="7" customWidth="1"/>
    <col min="4117" max="4117" width="12.42578125" style="7" customWidth="1"/>
    <col min="4118" max="4118" width="13.28515625" style="7" customWidth="1"/>
    <col min="4119" max="4119" width="9.140625" style="7"/>
    <col min="4120" max="4120" width="11.7109375" style="7" customWidth="1"/>
    <col min="4121" max="4121" width="10.140625" style="7" customWidth="1"/>
    <col min="4122" max="4353" width="9.140625" style="7"/>
    <col min="4354" max="4354" width="4.5703125" style="7" customWidth="1"/>
    <col min="4355" max="4355" width="19.28515625" style="7" customWidth="1"/>
    <col min="4356" max="4356" width="15.7109375" style="7" customWidth="1"/>
    <col min="4357" max="4357" width="9.5703125" style="7" customWidth="1"/>
    <col min="4358" max="4358" width="8.7109375" style="7" customWidth="1"/>
    <col min="4359" max="4361" width="9.7109375" style="7" customWidth="1"/>
    <col min="4362" max="4362" width="11.85546875" style="7" customWidth="1"/>
    <col min="4363" max="4363" width="8.42578125" style="7" customWidth="1"/>
    <col min="4364" max="4364" width="9.140625" style="7" customWidth="1"/>
    <col min="4365" max="4365" width="5.85546875" style="7" customWidth="1"/>
    <col min="4366" max="4366" width="8.7109375" style="7" customWidth="1"/>
    <col min="4367" max="4367" width="9.85546875" style="7" customWidth="1"/>
    <col min="4368" max="4368" width="8.5703125" style="7" customWidth="1"/>
    <col min="4369" max="4369" width="8.7109375" style="7" customWidth="1"/>
    <col min="4370" max="4370" width="9.7109375" style="7" customWidth="1"/>
    <col min="4371" max="4371" width="11" style="7" customWidth="1"/>
    <col min="4372" max="4372" width="14.28515625" style="7" customWidth="1"/>
    <col min="4373" max="4373" width="12.42578125" style="7" customWidth="1"/>
    <col min="4374" max="4374" width="13.28515625" style="7" customWidth="1"/>
    <col min="4375" max="4375" width="9.140625" style="7"/>
    <col min="4376" max="4376" width="11.7109375" style="7" customWidth="1"/>
    <col min="4377" max="4377" width="10.140625" style="7" customWidth="1"/>
    <col min="4378" max="4609" width="9.140625" style="7"/>
    <col min="4610" max="4610" width="4.5703125" style="7" customWidth="1"/>
    <col min="4611" max="4611" width="19.28515625" style="7" customWidth="1"/>
    <col min="4612" max="4612" width="15.7109375" style="7" customWidth="1"/>
    <col min="4613" max="4613" width="9.5703125" style="7" customWidth="1"/>
    <col min="4614" max="4614" width="8.7109375" style="7" customWidth="1"/>
    <col min="4615" max="4617" width="9.7109375" style="7" customWidth="1"/>
    <col min="4618" max="4618" width="11.85546875" style="7" customWidth="1"/>
    <col min="4619" max="4619" width="8.42578125" style="7" customWidth="1"/>
    <col min="4620" max="4620" width="9.140625" style="7" customWidth="1"/>
    <col min="4621" max="4621" width="5.85546875" style="7" customWidth="1"/>
    <col min="4622" max="4622" width="8.7109375" style="7" customWidth="1"/>
    <col min="4623" max="4623" width="9.85546875" style="7" customWidth="1"/>
    <col min="4624" max="4624" width="8.5703125" style="7" customWidth="1"/>
    <col min="4625" max="4625" width="8.7109375" style="7" customWidth="1"/>
    <col min="4626" max="4626" width="9.7109375" style="7" customWidth="1"/>
    <col min="4627" max="4627" width="11" style="7" customWidth="1"/>
    <col min="4628" max="4628" width="14.28515625" style="7" customWidth="1"/>
    <col min="4629" max="4629" width="12.42578125" style="7" customWidth="1"/>
    <col min="4630" max="4630" width="13.28515625" style="7" customWidth="1"/>
    <col min="4631" max="4631" width="9.140625" style="7"/>
    <col min="4632" max="4632" width="11.7109375" style="7" customWidth="1"/>
    <col min="4633" max="4633" width="10.140625" style="7" customWidth="1"/>
    <col min="4634" max="4865" width="9.140625" style="7"/>
    <col min="4866" max="4866" width="4.5703125" style="7" customWidth="1"/>
    <col min="4867" max="4867" width="19.28515625" style="7" customWidth="1"/>
    <col min="4868" max="4868" width="15.7109375" style="7" customWidth="1"/>
    <col min="4869" max="4869" width="9.5703125" style="7" customWidth="1"/>
    <col min="4870" max="4870" width="8.7109375" style="7" customWidth="1"/>
    <col min="4871" max="4873" width="9.7109375" style="7" customWidth="1"/>
    <col min="4874" max="4874" width="11.85546875" style="7" customWidth="1"/>
    <col min="4875" max="4875" width="8.42578125" style="7" customWidth="1"/>
    <col min="4876" max="4876" width="9.140625" style="7" customWidth="1"/>
    <col min="4877" max="4877" width="5.85546875" style="7" customWidth="1"/>
    <col min="4878" max="4878" width="8.7109375" style="7" customWidth="1"/>
    <col min="4879" max="4879" width="9.85546875" style="7" customWidth="1"/>
    <col min="4880" max="4880" width="8.5703125" style="7" customWidth="1"/>
    <col min="4881" max="4881" width="8.7109375" style="7" customWidth="1"/>
    <col min="4882" max="4882" width="9.7109375" style="7" customWidth="1"/>
    <col min="4883" max="4883" width="11" style="7" customWidth="1"/>
    <col min="4884" max="4884" width="14.28515625" style="7" customWidth="1"/>
    <col min="4885" max="4885" width="12.42578125" style="7" customWidth="1"/>
    <col min="4886" max="4886" width="13.28515625" style="7" customWidth="1"/>
    <col min="4887" max="4887" width="9.140625" style="7"/>
    <col min="4888" max="4888" width="11.7109375" style="7" customWidth="1"/>
    <col min="4889" max="4889" width="10.140625" style="7" customWidth="1"/>
    <col min="4890" max="5121" width="9.140625" style="7"/>
    <col min="5122" max="5122" width="4.5703125" style="7" customWidth="1"/>
    <col min="5123" max="5123" width="19.28515625" style="7" customWidth="1"/>
    <col min="5124" max="5124" width="15.7109375" style="7" customWidth="1"/>
    <col min="5125" max="5125" width="9.5703125" style="7" customWidth="1"/>
    <col min="5126" max="5126" width="8.7109375" style="7" customWidth="1"/>
    <col min="5127" max="5129" width="9.7109375" style="7" customWidth="1"/>
    <col min="5130" max="5130" width="11.85546875" style="7" customWidth="1"/>
    <col min="5131" max="5131" width="8.42578125" style="7" customWidth="1"/>
    <col min="5132" max="5132" width="9.140625" style="7" customWidth="1"/>
    <col min="5133" max="5133" width="5.85546875" style="7" customWidth="1"/>
    <col min="5134" max="5134" width="8.7109375" style="7" customWidth="1"/>
    <col min="5135" max="5135" width="9.85546875" style="7" customWidth="1"/>
    <col min="5136" max="5136" width="8.5703125" style="7" customWidth="1"/>
    <col min="5137" max="5137" width="8.7109375" style="7" customWidth="1"/>
    <col min="5138" max="5138" width="9.7109375" style="7" customWidth="1"/>
    <col min="5139" max="5139" width="11" style="7" customWidth="1"/>
    <col min="5140" max="5140" width="14.28515625" style="7" customWidth="1"/>
    <col min="5141" max="5141" width="12.42578125" style="7" customWidth="1"/>
    <col min="5142" max="5142" width="13.28515625" style="7" customWidth="1"/>
    <col min="5143" max="5143" width="9.140625" style="7"/>
    <col min="5144" max="5144" width="11.7109375" style="7" customWidth="1"/>
    <col min="5145" max="5145" width="10.140625" style="7" customWidth="1"/>
    <col min="5146" max="5377" width="9.140625" style="7"/>
    <col min="5378" max="5378" width="4.5703125" style="7" customWidth="1"/>
    <col min="5379" max="5379" width="19.28515625" style="7" customWidth="1"/>
    <col min="5380" max="5380" width="15.7109375" style="7" customWidth="1"/>
    <col min="5381" max="5381" width="9.5703125" style="7" customWidth="1"/>
    <col min="5382" max="5382" width="8.7109375" style="7" customWidth="1"/>
    <col min="5383" max="5385" width="9.7109375" style="7" customWidth="1"/>
    <col min="5386" max="5386" width="11.85546875" style="7" customWidth="1"/>
    <col min="5387" max="5387" width="8.42578125" style="7" customWidth="1"/>
    <col min="5388" max="5388" width="9.140625" style="7" customWidth="1"/>
    <col min="5389" max="5389" width="5.85546875" style="7" customWidth="1"/>
    <col min="5390" max="5390" width="8.7109375" style="7" customWidth="1"/>
    <col min="5391" max="5391" width="9.85546875" style="7" customWidth="1"/>
    <col min="5392" max="5392" width="8.5703125" style="7" customWidth="1"/>
    <col min="5393" max="5393" width="8.7109375" style="7" customWidth="1"/>
    <col min="5394" max="5394" width="9.7109375" style="7" customWidth="1"/>
    <col min="5395" max="5395" width="11" style="7" customWidth="1"/>
    <col min="5396" max="5396" width="14.28515625" style="7" customWidth="1"/>
    <col min="5397" max="5397" width="12.42578125" style="7" customWidth="1"/>
    <col min="5398" max="5398" width="13.28515625" style="7" customWidth="1"/>
    <col min="5399" max="5399" width="9.140625" style="7"/>
    <col min="5400" max="5400" width="11.7109375" style="7" customWidth="1"/>
    <col min="5401" max="5401" width="10.140625" style="7" customWidth="1"/>
    <col min="5402" max="5633" width="9.140625" style="7"/>
    <col min="5634" max="5634" width="4.5703125" style="7" customWidth="1"/>
    <col min="5635" max="5635" width="19.28515625" style="7" customWidth="1"/>
    <col min="5636" max="5636" width="15.7109375" style="7" customWidth="1"/>
    <col min="5637" max="5637" width="9.5703125" style="7" customWidth="1"/>
    <col min="5638" max="5638" width="8.7109375" style="7" customWidth="1"/>
    <col min="5639" max="5641" width="9.7109375" style="7" customWidth="1"/>
    <col min="5642" max="5642" width="11.85546875" style="7" customWidth="1"/>
    <col min="5643" max="5643" width="8.42578125" style="7" customWidth="1"/>
    <col min="5644" max="5644" width="9.140625" style="7" customWidth="1"/>
    <col min="5645" max="5645" width="5.85546875" style="7" customWidth="1"/>
    <col min="5646" max="5646" width="8.7109375" style="7" customWidth="1"/>
    <col min="5647" max="5647" width="9.85546875" style="7" customWidth="1"/>
    <col min="5648" max="5648" width="8.5703125" style="7" customWidth="1"/>
    <col min="5649" max="5649" width="8.7109375" style="7" customWidth="1"/>
    <col min="5650" max="5650" width="9.7109375" style="7" customWidth="1"/>
    <col min="5651" max="5651" width="11" style="7" customWidth="1"/>
    <col min="5652" max="5652" width="14.28515625" style="7" customWidth="1"/>
    <col min="5653" max="5653" width="12.42578125" style="7" customWidth="1"/>
    <col min="5654" max="5654" width="13.28515625" style="7" customWidth="1"/>
    <col min="5655" max="5655" width="9.140625" style="7"/>
    <col min="5656" max="5656" width="11.7109375" style="7" customWidth="1"/>
    <col min="5657" max="5657" width="10.140625" style="7" customWidth="1"/>
    <col min="5658" max="5889" width="9.140625" style="7"/>
    <col min="5890" max="5890" width="4.5703125" style="7" customWidth="1"/>
    <col min="5891" max="5891" width="19.28515625" style="7" customWidth="1"/>
    <col min="5892" max="5892" width="15.7109375" style="7" customWidth="1"/>
    <col min="5893" max="5893" width="9.5703125" style="7" customWidth="1"/>
    <col min="5894" max="5894" width="8.7109375" style="7" customWidth="1"/>
    <col min="5895" max="5897" width="9.7109375" style="7" customWidth="1"/>
    <col min="5898" max="5898" width="11.85546875" style="7" customWidth="1"/>
    <col min="5899" max="5899" width="8.42578125" style="7" customWidth="1"/>
    <col min="5900" max="5900" width="9.140625" style="7" customWidth="1"/>
    <col min="5901" max="5901" width="5.85546875" style="7" customWidth="1"/>
    <col min="5902" max="5902" width="8.7109375" style="7" customWidth="1"/>
    <col min="5903" max="5903" width="9.85546875" style="7" customWidth="1"/>
    <col min="5904" max="5904" width="8.5703125" style="7" customWidth="1"/>
    <col min="5905" max="5905" width="8.7109375" style="7" customWidth="1"/>
    <col min="5906" max="5906" width="9.7109375" style="7" customWidth="1"/>
    <col min="5907" max="5907" width="11" style="7" customWidth="1"/>
    <col min="5908" max="5908" width="14.28515625" style="7" customWidth="1"/>
    <col min="5909" max="5909" width="12.42578125" style="7" customWidth="1"/>
    <col min="5910" max="5910" width="13.28515625" style="7" customWidth="1"/>
    <col min="5911" max="5911" width="9.140625" style="7"/>
    <col min="5912" max="5912" width="11.7109375" style="7" customWidth="1"/>
    <col min="5913" max="5913" width="10.140625" style="7" customWidth="1"/>
    <col min="5914" max="6145" width="9.140625" style="7"/>
    <col min="6146" max="6146" width="4.5703125" style="7" customWidth="1"/>
    <col min="6147" max="6147" width="19.28515625" style="7" customWidth="1"/>
    <col min="6148" max="6148" width="15.7109375" style="7" customWidth="1"/>
    <col min="6149" max="6149" width="9.5703125" style="7" customWidth="1"/>
    <col min="6150" max="6150" width="8.7109375" style="7" customWidth="1"/>
    <col min="6151" max="6153" width="9.7109375" style="7" customWidth="1"/>
    <col min="6154" max="6154" width="11.85546875" style="7" customWidth="1"/>
    <col min="6155" max="6155" width="8.42578125" style="7" customWidth="1"/>
    <col min="6156" max="6156" width="9.140625" style="7" customWidth="1"/>
    <col min="6157" max="6157" width="5.85546875" style="7" customWidth="1"/>
    <col min="6158" max="6158" width="8.7109375" style="7" customWidth="1"/>
    <col min="6159" max="6159" width="9.85546875" style="7" customWidth="1"/>
    <col min="6160" max="6160" width="8.5703125" style="7" customWidth="1"/>
    <col min="6161" max="6161" width="8.7109375" style="7" customWidth="1"/>
    <col min="6162" max="6162" width="9.7109375" style="7" customWidth="1"/>
    <col min="6163" max="6163" width="11" style="7" customWidth="1"/>
    <col min="6164" max="6164" width="14.28515625" style="7" customWidth="1"/>
    <col min="6165" max="6165" width="12.42578125" style="7" customWidth="1"/>
    <col min="6166" max="6166" width="13.28515625" style="7" customWidth="1"/>
    <col min="6167" max="6167" width="9.140625" style="7"/>
    <col min="6168" max="6168" width="11.7109375" style="7" customWidth="1"/>
    <col min="6169" max="6169" width="10.140625" style="7" customWidth="1"/>
    <col min="6170" max="6401" width="9.140625" style="7"/>
    <col min="6402" max="6402" width="4.5703125" style="7" customWidth="1"/>
    <col min="6403" max="6403" width="19.28515625" style="7" customWidth="1"/>
    <col min="6404" max="6404" width="15.7109375" style="7" customWidth="1"/>
    <col min="6405" max="6405" width="9.5703125" style="7" customWidth="1"/>
    <col min="6406" max="6406" width="8.7109375" style="7" customWidth="1"/>
    <col min="6407" max="6409" width="9.7109375" style="7" customWidth="1"/>
    <col min="6410" max="6410" width="11.85546875" style="7" customWidth="1"/>
    <col min="6411" max="6411" width="8.42578125" style="7" customWidth="1"/>
    <col min="6412" max="6412" width="9.140625" style="7" customWidth="1"/>
    <col min="6413" max="6413" width="5.85546875" style="7" customWidth="1"/>
    <col min="6414" max="6414" width="8.7109375" style="7" customWidth="1"/>
    <col min="6415" max="6415" width="9.85546875" style="7" customWidth="1"/>
    <col min="6416" max="6416" width="8.5703125" style="7" customWidth="1"/>
    <col min="6417" max="6417" width="8.7109375" style="7" customWidth="1"/>
    <col min="6418" max="6418" width="9.7109375" style="7" customWidth="1"/>
    <col min="6419" max="6419" width="11" style="7" customWidth="1"/>
    <col min="6420" max="6420" width="14.28515625" style="7" customWidth="1"/>
    <col min="6421" max="6421" width="12.42578125" style="7" customWidth="1"/>
    <col min="6422" max="6422" width="13.28515625" style="7" customWidth="1"/>
    <col min="6423" max="6423" width="9.140625" style="7"/>
    <col min="6424" max="6424" width="11.7109375" style="7" customWidth="1"/>
    <col min="6425" max="6425" width="10.140625" style="7" customWidth="1"/>
    <col min="6426" max="6657" width="9.140625" style="7"/>
    <col min="6658" max="6658" width="4.5703125" style="7" customWidth="1"/>
    <col min="6659" max="6659" width="19.28515625" style="7" customWidth="1"/>
    <col min="6660" max="6660" width="15.7109375" style="7" customWidth="1"/>
    <col min="6661" max="6661" width="9.5703125" style="7" customWidth="1"/>
    <col min="6662" max="6662" width="8.7109375" style="7" customWidth="1"/>
    <col min="6663" max="6665" width="9.7109375" style="7" customWidth="1"/>
    <col min="6666" max="6666" width="11.85546875" style="7" customWidth="1"/>
    <col min="6667" max="6667" width="8.42578125" style="7" customWidth="1"/>
    <col min="6668" max="6668" width="9.140625" style="7" customWidth="1"/>
    <col min="6669" max="6669" width="5.85546875" style="7" customWidth="1"/>
    <col min="6670" max="6670" width="8.7109375" style="7" customWidth="1"/>
    <col min="6671" max="6671" width="9.85546875" style="7" customWidth="1"/>
    <col min="6672" max="6672" width="8.5703125" style="7" customWidth="1"/>
    <col min="6673" max="6673" width="8.7109375" style="7" customWidth="1"/>
    <col min="6674" max="6674" width="9.7109375" style="7" customWidth="1"/>
    <col min="6675" max="6675" width="11" style="7" customWidth="1"/>
    <col min="6676" max="6676" width="14.28515625" style="7" customWidth="1"/>
    <col min="6677" max="6677" width="12.42578125" style="7" customWidth="1"/>
    <col min="6678" max="6678" width="13.28515625" style="7" customWidth="1"/>
    <col min="6679" max="6679" width="9.140625" style="7"/>
    <col min="6680" max="6680" width="11.7109375" style="7" customWidth="1"/>
    <col min="6681" max="6681" width="10.140625" style="7" customWidth="1"/>
    <col min="6682" max="6913" width="9.140625" style="7"/>
    <col min="6914" max="6914" width="4.5703125" style="7" customWidth="1"/>
    <col min="6915" max="6915" width="19.28515625" style="7" customWidth="1"/>
    <col min="6916" max="6916" width="15.7109375" style="7" customWidth="1"/>
    <col min="6917" max="6917" width="9.5703125" style="7" customWidth="1"/>
    <col min="6918" max="6918" width="8.7109375" style="7" customWidth="1"/>
    <col min="6919" max="6921" width="9.7109375" style="7" customWidth="1"/>
    <col min="6922" max="6922" width="11.85546875" style="7" customWidth="1"/>
    <col min="6923" max="6923" width="8.42578125" style="7" customWidth="1"/>
    <col min="6924" max="6924" width="9.140625" style="7" customWidth="1"/>
    <col min="6925" max="6925" width="5.85546875" style="7" customWidth="1"/>
    <col min="6926" max="6926" width="8.7109375" style="7" customWidth="1"/>
    <col min="6927" max="6927" width="9.85546875" style="7" customWidth="1"/>
    <col min="6928" max="6928" width="8.5703125" style="7" customWidth="1"/>
    <col min="6929" max="6929" width="8.7109375" style="7" customWidth="1"/>
    <col min="6930" max="6930" width="9.7109375" style="7" customWidth="1"/>
    <col min="6931" max="6931" width="11" style="7" customWidth="1"/>
    <col min="6932" max="6932" width="14.28515625" style="7" customWidth="1"/>
    <col min="6933" max="6933" width="12.42578125" style="7" customWidth="1"/>
    <col min="6934" max="6934" width="13.28515625" style="7" customWidth="1"/>
    <col min="6935" max="6935" width="9.140625" style="7"/>
    <col min="6936" max="6936" width="11.7109375" style="7" customWidth="1"/>
    <col min="6937" max="6937" width="10.140625" style="7" customWidth="1"/>
    <col min="6938" max="7169" width="9.140625" style="7"/>
    <col min="7170" max="7170" width="4.5703125" style="7" customWidth="1"/>
    <col min="7171" max="7171" width="19.28515625" style="7" customWidth="1"/>
    <col min="7172" max="7172" width="15.7109375" style="7" customWidth="1"/>
    <col min="7173" max="7173" width="9.5703125" style="7" customWidth="1"/>
    <col min="7174" max="7174" width="8.7109375" style="7" customWidth="1"/>
    <col min="7175" max="7177" width="9.7109375" style="7" customWidth="1"/>
    <col min="7178" max="7178" width="11.85546875" style="7" customWidth="1"/>
    <col min="7179" max="7179" width="8.42578125" style="7" customWidth="1"/>
    <col min="7180" max="7180" width="9.140625" style="7" customWidth="1"/>
    <col min="7181" max="7181" width="5.85546875" style="7" customWidth="1"/>
    <col min="7182" max="7182" width="8.7109375" style="7" customWidth="1"/>
    <col min="7183" max="7183" width="9.85546875" style="7" customWidth="1"/>
    <col min="7184" max="7184" width="8.5703125" style="7" customWidth="1"/>
    <col min="7185" max="7185" width="8.7109375" style="7" customWidth="1"/>
    <col min="7186" max="7186" width="9.7109375" style="7" customWidth="1"/>
    <col min="7187" max="7187" width="11" style="7" customWidth="1"/>
    <col min="7188" max="7188" width="14.28515625" style="7" customWidth="1"/>
    <col min="7189" max="7189" width="12.42578125" style="7" customWidth="1"/>
    <col min="7190" max="7190" width="13.28515625" style="7" customWidth="1"/>
    <col min="7191" max="7191" width="9.140625" style="7"/>
    <col min="7192" max="7192" width="11.7109375" style="7" customWidth="1"/>
    <col min="7193" max="7193" width="10.140625" style="7" customWidth="1"/>
    <col min="7194" max="7425" width="9.140625" style="7"/>
    <col min="7426" max="7426" width="4.5703125" style="7" customWidth="1"/>
    <col min="7427" max="7427" width="19.28515625" style="7" customWidth="1"/>
    <col min="7428" max="7428" width="15.7109375" style="7" customWidth="1"/>
    <col min="7429" max="7429" width="9.5703125" style="7" customWidth="1"/>
    <col min="7430" max="7430" width="8.7109375" style="7" customWidth="1"/>
    <col min="7431" max="7433" width="9.7109375" style="7" customWidth="1"/>
    <col min="7434" max="7434" width="11.85546875" style="7" customWidth="1"/>
    <col min="7435" max="7435" width="8.42578125" style="7" customWidth="1"/>
    <col min="7436" max="7436" width="9.140625" style="7" customWidth="1"/>
    <col min="7437" max="7437" width="5.85546875" style="7" customWidth="1"/>
    <col min="7438" max="7438" width="8.7109375" style="7" customWidth="1"/>
    <col min="7439" max="7439" width="9.85546875" style="7" customWidth="1"/>
    <col min="7440" max="7440" width="8.5703125" style="7" customWidth="1"/>
    <col min="7441" max="7441" width="8.7109375" style="7" customWidth="1"/>
    <col min="7442" max="7442" width="9.7109375" style="7" customWidth="1"/>
    <col min="7443" max="7443" width="11" style="7" customWidth="1"/>
    <col min="7444" max="7444" width="14.28515625" style="7" customWidth="1"/>
    <col min="7445" max="7445" width="12.42578125" style="7" customWidth="1"/>
    <col min="7446" max="7446" width="13.28515625" style="7" customWidth="1"/>
    <col min="7447" max="7447" width="9.140625" style="7"/>
    <col min="7448" max="7448" width="11.7109375" style="7" customWidth="1"/>
    <col min="7449" max="7449" width="10.140625" style="7" customWidth="1"/>
    <col min="7450" max="7681" width="9.140625" style="7"/>
    <col min="7682" max="7682" width="4.5703125" style="7" customWidth="1"/>
    <col min="7683" max="7683" width="19.28515625" style="7" customWidth="1"/>
    <col min="7684" max="7684" width="15.7109375" style="7" customWidth="1"/>
    <col min="7685" max="7685" width="9.5703125" style="7" customWidth="1"/>
    <col min="7686" max="7686" width="8.7109375" style="7" customWidth="1"/>
    <col min="7687" max="7689" width="9.7109375" style="7" customWidth="1"/>
    <col min="7690" max="7690" width="11.85546875" style="7" customWidth="1"/>
    <col min="7691" max="7691" width="8.42578125" style="7" customWidth="1"/>
    <col min="7692" max="7692" width="9.140625" style="7" customWidth="1"/>
    <col min="7693" max="7693" width="5.85546875" style="7" customWidth="1"/>
    <col min="7694" max="7694" width="8.7109375" style="7" customWidth="1"/>
    <col min="7695" max="7695" width="9.85546875" style="7" customWidth="1"/>
    <col min="7696" max="7696" width="8.5703125" style="7" customWidth="1"/>
    <col min="7697" max="7697" width="8.7109375" style="7" customWidth="1"/>
    <col min="7698" max="7698" width="9.7109375" style="7" customWidth="1"/>
    <col min="7699" max="7699" width="11" style="7" customWidth="1"/>
    <col min="7700" max="7700" width="14.28515625" style="7" customWidth="1"/>
    <col min="7701" max="7701" width="12.42578125" style="7" customWidth="1"/>
    <col min="7702" max="7702" width="13.28515625" style="7" customWidth="1"/>
    <col min="7703" max="7703" width="9.140625" style="7"/>
    <col min="7704" max="7704" width="11.7109375" style="7" customWidth="1"/>
    <col min="7705" max="7705" width="10.140625" style="7" customWidth="1"/>
    <col min="7706" max="7937" width="9.140625" style="7"/>
    <col min="7938" max="7938" width="4.5703125" style="7" customWidth="1"/>
    <col min="7939" max="7939" width="19.28515625" style="7" customWidth="1"/>
    <col min="7940" max="7940" width="15.7109375" style="7" customWidth="1"/>
    <col min="7941" max="7941" width="9.5703125" style="7" customWidth="1"/>
    <col min="7942" max="7942" width="8.7109375" style="7" customWidth="1"/>
    <col min="7943" max="7945" width="9.7109375" style="7" customWidth="1"/>
    <col min="7946" max="7946" width="11.85546875" style="7" customWidth="1"/>
    <col min="7947" max="7947" width="8.42578125" style="7" customWidth="1"/>
    <col min="7948" max="7948" width="9.140625" style="7" customWidth="1"/>
    <col min="7949" max="7949" width="5.85546875" style="7" customWidth="1"/>
    <col min="7950" max="7950" width="8.7109375" style="7" customWidth="1"/>
    <col min="7951" max="7951" width="9.85546875" style="7" customWidth="1"/>
    <col min="7952" max="7952" width="8.5703125" style="7" customWidth="1"/>
    <col min="7953" max="7953" width="8.7109375" style="7" customWidth="1"/>
    <col min="7954" max="7954" width="9.7109375" style="7" customWidth="1"/>
    <col min="7955" max="7955" width="11" style="7" customWidth="1"/>
    <col min="7956" max="7956" width="14.28515625" style="7" customWidth="1"/>
    <col min="7957" max="7957" width="12.42578125" style="7" customWidth="1"/>
    <col min="7958" max="7958" width="13.28515625" style="7" customWidth="1"/>
    <col min="7959" max="7959" width="9.140625" style="7"/>
    <col min="7960" max="7960" width="11.7109375" style="7" customWidth="1"/>
    <col min="7961" max="7961" width="10.140625" style="7" customWidth="1"/>
    <col min="7962" max="8193" width="9.140625" style="7"/>
    <col min="8194" max="8194" width="4.5703125" style="7" customWidth="1"/>
    <col min="8195" max="8195" width="19.28515625" style="7" customWidth="1"/>
    <col min="8196" max="8196" width="15.7109375" style="7" customWidth="1"/>
    <col min="8197" max="8197" width="9.5703125" style="7" customWidth="1"/>
    <col min="8198" max="8198" width="8.7109375" style="7" customWidth="1"/>
    <col min="8199" max="8201" width="9.7109375" style="7" customWidth="1"/>
    <col min="8202" max="8202" width="11.85546875" style="7" customWidth="1"/>
    <col min="8203" max="8203" width="8.42578125" style="7" customWidth="1"/>
    <col min="8204" max="8204" width="9.140625" style="7" customWidth="1"/>
    <col min="8205" max="8205" width="5.85546875" style="7" customWidth="1"/>
    <col min="8206" max="8206" width="8.7109375" style="7" customWidth="1"/>
    <col min="8207" max="8207" width="9.85546875" style="7" customWidth="1"/>
    <col min="8208" max="8208" width="8.5703125" style="7" customWidth="1"/>
    <col min="8209" max="8209" width="8.7109375" style="7" customWidth="1"/>
    <col min="8210" max="8210" width="9.7109375" style="7" customWidth="1"/>
    <col min="8211" max="8211" width="11" style="7" customWidth="1"/>
    <col min="8212" max="8212" width="14.28515625" style="7" customWidth="1"/>
    <col min="8213" max="8213" width="12.42578125" style="7" customWidth="1"/>
    <col min="8214" max="8214" width="13.28515625" style="7" customWidth="1"/>
    <col min="8215" max="8215" width="9.140625" style="7"/>
    <col min="8216" max="8216" width="11.7109375" style="7" customWidth="1"/>
    <col min="8217" max="8217" width="10.140625" style="7" customWidth="1"/>
    <col min="8218" max="8449" width="9.140625" style="7"/>
    <col min="8450" max="8450" width="4.5703125" style="7" customWidth="1"/>
    <col min="8451" max="8451" width="19.28515625" style="7" customWidth="1"/>
    <col min="8452" max="8452" width="15.7109375" style="7" customWidth="1"/>
    <col min="8453" max="8453" width="9.5703125" style="7" customWidth="1"/>
    <col min="8454" max="8454" width="8.7109375" style="7" customWidth="1"/>
    <col min="8455" max="8457" width="9.7109375" style="7" customWidth="1"/>
    <col min="8458" max="8458" width="11.85546875" style="7" customWidth="1"/>
    <col min="8459" max="8459" width="8.42578125" style="7" customWidth="1"/>
    <col min="8460" max="8460" width="9.140625" style="7" customWidth="1"/>
    <col min="8461" max="8461" width="5.85546875" style="7" customWidth="1"/>
    <col min="8462" max="8462" width="8.7109375" style="7" customWidth="1"/>
    <col min="8463" max="8463" width="9.85546875" style="7" customWidth="1"/>
    <col min="8464" max="8464" width="8.5703125" style="7" customWidth="1"/>
    <col min="8465" max="8465" width="8.7109375" style="7" customWidth="1"/>
    <col min="8466" max="8466" width="9.7109375" style="7" customWidth="1"/>
    <col min="8467" max="8467" width="11" style="7" customWidth="1"/>
    <col min="8468" max="8468" width="14.28515625" style="7" customWidth="1"/>
    <col min="8469" max="8469" width="12.42578125" style="7" customWidth="1"/>
    <col min="8470" max="8470" width="13.28515625" style="7" customWidth="1"/>
    <col min="8471" max="8471" width="9.140625" style="7"/>
    <col min="8472" max="8472" width="11.7109375" style="7" customWidth="1"/>
    <col min="8473" max="8473" width="10.140625" style="7" customWidth="1"/>
    <col min="8474" max="8705" width="9.140625" style="7"/>
    <col min="8706" max="8706" width="4.5703125" style="7" customWidth="1"/>
    <col min="8707" max="8707" width="19.28515625" style="7" customWidth="1"/>
    <col min="8708" max="8708" width="15.7109375" style="7" customWidth="1"/>
    <col min="8709" max="8709" width="9.5703125" style="7" customWidth="1"/>
    <col min="8710" max="8710" width="8.7109375" style="7" customWidth="1"/>
    <col min="8711" max="8713" width="9.7109375" style="7" customWidth="1"/>
    <col min="8714" max="8714" width="11.85546875" style="7" customWidth="1"/>
    <col min="8715" max="8715" width="8.42578125" style="7" customWidth="1"/>
    <col min="8716" max="8716" width="9.140625" style="7" customWidth="1"/>
    <col min="8717" max="8717" width="5.85546875" style="7" customWidth="1"/>
    <col min="8718" max="8718" width="8.7109375" style="7" customWidth="1"/>
    <col min="8719" max="8719" width="9.85546875" style="7" customWidth="1"/>
    <col min="8720" max="8720" width="8.5703125" style="7" customWidth="1"/>
    <col min="8721" max="8721" width="8.7109375" style="7" customWidth="1"/>
    <col min="8722" max="8722" width="9.7109375" style="7" customWidth="1"/>
    <col min="8723" max="8723" width="11" style="7" customWidth="1"/>
    <col min="8724" max="8724" width="14.28515625" style="7" customWidth="1"/>
    <col min="8725" max="8725" width="12.42578125" style="7" customWidth="1"/>
    <col min="8726" max="8726" width="13.28515625" style="7" customWidth="1"/>
    <col min="8727" max="8727" width="9.140625" style="7"/>
    <col min="8728" max="8728" width="11.7109375" style="7" customWidth="1"/>
    <col min="8729" max="8729" width="10.140625" style="7" customWidth="1"/>
    <col min="8730" max="8961" width="9.140625" style="7"/>
    <col min="8962" max="8962" width="4.5703125" style="7" customWidth="1"/>
    <col min="8963" max="8963" width="19.28515625" style="7" customWidth="1"/>
    <col min="8964" max="8964" width="15.7109375" style="7" customWidth="1"/>
    <col min="8965" max="8965" width="9.5703125" style="7" customWidth="1"/>
    <col min="8966" max="8966" width="8.7109375" style="7" customWidth="1"/>
    <col min="8967" max="8969" width="9.7109375" style="7" customWidth="1"/>
    <col min="8970" max="8970" width="11.85546875" style="7" customWidth="1"/>
    <col min="8971" max="8971" width="8.42578125" style="7" customWidth="1"/>
    <col min="8972" max="8972" width="9.140625" style="7" customWidth="1"/>
    <col min="8973" max="8973" width="5.85546875" style="7" customWidth="1"/>
    <col min="8974" max="8974" width="8.7109375" style="7" customWidth="1"/>
    <col min="8975" max="8975" width="9.85546875" style="7" customWidth="1"/>
    <col min="8976" max="8976" width="8.5703125" style="7" customWidth="1"/>
    <col min="8977" max="8977" width="8.7109375" style="7" customWidth="1"/>
    <col min="8978" max="8978" width="9.7109375" style="7" customWidth="1"/>
    <col min="8979" max="8979" width="11" style="7" customWidth="1"/>
    <col min="8980" max="8980" width="14.28515625" style="7" customWidth="1"/>
    <col min="8981" max="8981" width="12.42578125" style="7" customWidth="1"/>
    <col min="8982" max="8982" width="13.28515625" style="7" customWidth="1"/>
    <col min="8983" max="8983" width="9.140625" style="7"/>
    <col min="8984" max="8984" width="11.7109375" style="7" customWidth="1"/>
    <col min="8985" max="8985" width="10.140625" style="7" customWidth="1"/>
    <col min="8986" max="9217" width="9.140625" style="7"/>
    <col min="9218" max="9218" width="4.5703125" style="7" customWidth="1"/>
    <col min="9219" max="9219" width="19.28515625" style="7" customWidth="1"/>
    <col min="9220" max="9220" width="15.7109375" style="7" customWidth="1"/>
    <col min="9221" max="9221" width="9.5703125" style="7" customWidth="1"/>
    <col min="9222" max="9222" width="8.7109375" style="7" customWidth="1"/>
    <col min="9223" max="9225" width="9.7109375" style="7" customWidth="1"/>
    <col min="9226" max="9226" width="11.85546875" style="7" customWidth="1"/>
    <col min="9227" max="9227" width="8.42578125" style="7" customWidth="1"/>
    <col min="9228" max="9228" width="9.140625" style="7" customWidth="1"/>
    <col min="9229" max="9229" width="5.85546875" style="7" customWidth="1"/>
    <col min="9230" max="9230" width="8.7109375" style="7" customWidth="1"/>
    <col min="9231" max="9231" width="9.85546875" style="7" customWidth="1"/>
    <col min="9232" max="9232" width="8.5703125" style="7" customWidth="1"/>
    <col min="9233" max="9233" width="8.7109375" style="7" customWidth="1"/>
    <col min="9234" max="9234" width="9.7109375" style="7" customWidth="1"/>
    <col min="9235" max="9235" width="11" style="7" customWidth="1"/>
    <col min="9236" max="9236" width="14.28515625" style="7" customWidth="1"/>
    <col min="9237" max="9237" width="12.42578125" style="7" customWidth="1"/>
    <col min="9238" max="9238" width="13.28515625" style="7" customWidth="1"/>
    <col min="9239" max="9239" width="9.140625" style="7"/>
    <col min="9240" max="9240" width="11.7109375" style="7" customWidth="1"/>
    <col min="9241" max="9241" width="10.140625" style="7" customWidth="1"/>
    <col min="9242" max="9473" width="9.140625" style="7"/>
    <col min="9474" max="9474" width="4.5703125" style="7" customWidth="1"/>
    <col min="9475" max="9475" width="19.28515625" style="7" customWidth="1"/>
    <col min="9476" max="9476" width="15.7109375" style="7" customWidth="1"/>
    <col min="9477" max="9477" width="9.5703125" style="7" customWidth="1"/>
    <col min="9478" max="9478" width="8.7109375" style="7" customWidth="1"/>
    <col min="9479" max="9481" width="9.7109375" style="7" customWidth="1"/>
    <col min="9482" max="9482" width="11.85546875" style="7" customWidth="1"/>
    <col min="9483" max="9483" width="8.42578125" style="7" customWidth="1"/>
    <col min="9484" max="9484" width="9.140625" style="7" customWidth="1"/>
    <col min="9485" max="9485" width="5.85546875" style="7" customWidth="1"/>
    <col min="9486" max="9486" width="8.7109375" style="7" customWidth="1"/>
    <col min="9487" max="9487" width="9.85546875" style="7" customWidth="1"/>
    <col min="9488" max="9488" width="8.5703125" style="7" customWidth="1"/>
    <col min="9489" max="9489" width="8.7109375" style="7" customWidth="1"/>
    <col min="9490" max="9490" width="9.7109375" style="7" customWidth="1"/>
    <col min="9491" max="9491" width="11" style="7" customWidth="1"/>
    <col min="9492" max="9492" width="14.28515625" style="7" customWidth="1"/>
    <col min="9493" max="9493" width="12.42578125" style="7" customWidth="1"/>
    <col min="9494" max="9494" width="13.28515625" style="7" customWidth="1"/>
    <col min="9495" max="9495" width="9.140625" style="7"/>
    <col min="9496" max="9496" width="11.7109375" style="7" customWidth="1"/>
    <col min="9497" max="9497" width="10.140625" style="7" customWidth="1"/>
    <col min="9498" max="9729" width="9.140625" style="7"/>
    <col min="9730" max="9730" width="4.5703125" style="7" customWidth="1"/>
    <col min="9731" max="9731" width="19.28515625" style="7" customWidth="1"/>
    <col min="9732" max="9732" width="15.7109375" style="7" customWidth="1"/>
    <col min="9733" max="9733" width="9.5703125" style="7" customWidth="1"/>
    <col min="9734" max="9734" width="8.7109375" style="7" customWidth="1"/>
    <col min="9735" max="9737" width="9.7109375" style="7" customWidth="1"/>
    <col min="9738" max="9738" width="11.85546875" style="7" customWidth="1"/>
    <col min="9739" max="9739" width="8.42578125" style="7" customWidth="1"/>
    <col min="9740" max="9740" width="9.140625" style="7" customWidth="1"/>
    <col min="9741" max="9741" width="5.85546875" style="7" customWidth="1"/>
    <col min="9742" max="9742" width="8.7109375" style="7" customWidth="1"/>
    <col min="9743" max="9743" width="9.85546875" style="7" customWidth="1"/>
    <col min="9744" max="9744" width="8.5703125" style="7" customWidth="1"/>
    <col min="9745" max="9745" width="8.7109375" style="7" customWidth="1"/>
    <col min="9746" max="9746" width="9.7109375" style="7" customWidth="1"/>
    <col min="9747" max="9747" width="11" style="7" customWidth="1"/>
    <col min="9748" max="9748" width="14.28515625" style="7" customWidth="1"/>
    <col min="9749" max="9749" width="12.42578125" style="7" customWidth="1"/>
    <col min="9750" max="9750" width="13.28515625" style="7" customWidth="1"/>
    <col min="9751" max="9751" width="9.140625" style="7"/>
    <col min="9752" max="9752" width="11.7109375" style="7" customWidth="1"/>
    <col min="9753" max="9753" width="10.140625" style="7" customWidth="1"/>
    <col min="9754" max="9985" width="9.140625" style="7"/>
    <col min="9986" max="9986" width="4.5703125" style="7" customWidth="1"/>
    <col min="9987" max="9987" width="19.28515625" style="7" customWidth="1"/>
    <col min="9988" max="9988" width="15.7109375" style="7" customWidth="1"/>
    <col min="9989" max="9989" width="9.5703125" style="7" customWidth="1"/>
    <col min="9990" max="9990" width="8.7109375" style="7" customWidth="1"/>
    <col min="9991" max="9993" width="9.7109375" style="7" customWidth="1"/>
    <col min="9994" max="9994" width="11.85546875" style="7" customWidth="1"/>
    <col min="9995" max="9995" width="8.42578125" style="7" customWidth="1"/>
    <col min="9996" max="9996" width="9.140625" style="7" customWidth="1"/>
    <col min="9997" max="9997" width="5.85546875" style="7" customWidth="1"/>
    <col min="9998" max="9998" width="8.7109375" style="7" customWidth="1"/>
    <col min="9999" max="9999" width="9.85546875" style="7" customWidth="1"/>
    <col min="10000" max="10000" width="8.5703125" style="7" customWidth="1"/>
    <col min="10001" max="10001" width="8.7109375" style="7" customWidth="1"/>
    <col min="10002" max="10002" width="9.7109375" style="7" customWidth="1"/>
    <col min="10003" max="10003" width="11" style="7" customWidth="1"/>
    <col min="10004" max="10004" width="14.28515625" style="7" customWidth="1"/>
    <col min="10005" max="10005" width="12.42578125" style="7" customWidth="1"/>
    <col min="10006" max="10006" width="13.28515625" style="7" customWidth="1"/>
    <col min="10007" max="10007" width="9.140625" style="7"/>
    <col min="10008" max="10008" width="11.7109375" style="7" customWidth="1"/>
    <col min="10009" max="10009" width="10.140625" style="7" customWidth="1"/>
    <col min="10010" max="10241" width="9.140625" style="7"/>
    <col min="10242" max="10242" width="4.5703125" style="7" customWidth="1"/>
    <col min="10243" max="10243" width="19.28515625" style="7" customWidth="1"/>
    <col min="10244" max="10244" width="15.7109375" style="7" customWidth="1"/>
    <col min="10245" max="10245" width="9.5703125" style="7" customWidth="1"/>
    <col min="10246" max="10246" width="8.7109375" style="7" customWidth="1"/>
    <col min="10247" max="10249" width="9.7109375" style="7" customWidth="1"/>
    <col min="10250" max="10250" width="11.85546875" style="7" customWidth="1"/>
    <col min="10251" max="10251" width="8.42578125" style="7" customWidth="1"/>
    <col min="10252" max="10252" width="9.140625" style="7" customWidth="1"/>
    <col min="10253" max="10253" width="5.85546875" style="7" customWidth="1"/>
    <col min="10254" max="10254" width="8.7109375" style="7" customWidth="1"/>
    <col min="10255" max="10255" width="9.85546875" style="7" customWidth="1"/>
    <col min="10256" max="10256" width="8.5703125" style="7" customWidth="1"/>
    <col min="10257" max="10257" width="8.7109375" style="7" customWidth="1"/>
    <col min="10258" max="10258" width="9.7109375" style="7" customWidth="1"/>
    <col min="10259" max="10259" width="11" style="7" customWidth="1"/>
    <col min="10260" max="10260" width="14.28515625" style="7" customWidth="1"/>
    <col min="10261" max="10261" width="12.42578125" style="7" customWidth="1"/>
    <col min="10262" max="10262" width="13.28515625" style="7" customWidth="1"/>
    <col min="10263" max="10263" width="9.140625" style="7"/>
    <col min="10264" max="10264" width="11.7109375" style="7" customWidth="1"/>
    <col min="10265" max="10265" width="10.140625" style="7" customWidth="1"/>
    <col min="10266" max="10497" width="9.140625" style="7"/>
    <col min="10498" max="10498" width="4.5703125" style="7" customWidth="1"/>
    <col min="10499" max="10499" width="19.28515625" style="7" customWidth="1"/>
    <col min="10500" max="10500" width="15.7109375" style="7" customWidth="1"/>
    <col min="10501" max="10501" width="9.5703125" style="7" customWidth="1"/>
    <col min="10502" max="10502" width="8.7109375" style="7" customWidth="1"/>
    <col min="10503" max="10505" width="9.7109375" style="7" customWidth="1"/>
    <col min="10506" max="10506" width="11.85546875" style="7" customWidth="1"/>
    <col min="10507" max="10507" width="8.42578125" style="7" customWidth="1"/>
    <col min="10508" max="10508" width="9.140625" style="7" customWidth="1"/>
    <col min="10509" max="10509" width="5.85546875" style="7" customWidth="1"/>
    <col min="10510" max="10510" width="8.7109375" style="7" customWidth="1"/>
    <col min="10511" max="10511" width="9.85546875" style="7" customWidth="1"/>
    <col min="10512" max="10512" width="8.5703125" style="7" customWidth="1"/>
    <col min="10513" max="10513" width="8.7109375" style="7" customWidth="1"/>
    <col min="10514" max="10514" width="9.7109375" style="7" customWidth="1"/>
    <col min="10515" max="10515" width="11" style="7" customWidth="1"/>
    <col min="10516" max="10516" width="14.28515625" style="7" customWidth="1"/>
    <col min="10517" max="10517" width="12.42578125" style="7" customWidth="1"/>
    <col min="10518" max="10518" width="13.28515625" style="7" customWidth="1"/>
    <col min="10519" max="10519" width="9.140625" style="7"/>
    <col min="10520" max="10520" width="11.7109375" style="7" customWidth="1"/>
    <col min="10521" max="10521" width="10.140625" style="7" customWidth="1"/>
    <col min="10522" max="10753" width="9.140625" style="7"/>
    <col min="10754" max="10754" width="4.5703125" style="7" customWidth="1"/>
    <col min="10755" max="10755" width="19.28515625" style="7" customWidth="1"/>
    <col min="10756" max="10756" width="15.7109375" style="7" customWidth="1"/>
    <col min="10757" max="10757" width="9.5703125" style="7" customWidth="1"/>
    <col min="10758" max="10758" width="8.7109375" style="7" customWidth="1"/>
    <col min="10759" max="10761" width="9.7109375" style="7" customWidth="1"/>
    <col min="10762" max="10762" width="11.85546875" style="7" customWidth="1"/>
    <col min="10763" max="10763" width="8.42578125" style="7" customWidth="1"/>
    <col min="10764" max="10764" width="9.140625" style="7" customWidth="1"/>
    <col min="10765" max="10765" width="5.85546875" style="7" customWidth="1"/>
    <col min="10766" max="10766" width="8.7109375" style="7" customWidth="1"/>
    <col min="10767" max="10767" width="9.85546875" style="7" customWidth="1"/>
    <col min="10768" max="10768" width="8.5703125" style="7" customWidth="1"/>
    <col min="10769" max="10769" width="8.7109375" style="7" customWidth="1"/>
    <col min="10770" max="10770" width="9.7109375" style="7" customWidth="1"/>
    <col min="10771" max="10771" width="11" style="7" customWidth="1"/>
    <col min="10772" max="10772" width="14.28515625" style="7" customWidth="1"/>
    <col min="10773" max="10773" width="12.42578125" style="7" customWidth="1"/>
    <col min="10774" max="10774" width="13.28515625" style="7" customWidth="1"/>
    <col min="10775" max="10775" width="9.140625" style="7"/>
    <col min="10776" max="10776" width="11.7109375" style="7" customWidth="1"/>
    <col min="10777" max="10777" width="10.140625" style="7" customWidth="1"/>
    <col min="10778" max="11009" width="9.140625" style="7"/>
    <col min="11010" max="11010" width="4.5703125" style="7" customWidth="1"/>
    <col min="11011" max="11011" width="19.28515625" style="7" customWidth="1"/>
    <col min="11012" max="11012" width="15.7109375" style="7" customWidth="1"/>
    <col min="11013" max="11013" width="9.5703125" style="7" customWidth="1"/>
    <col min="11014" max="11014" width="8.7109375" style="7" customWidth="1"/>
    <col min="11015" max="11017" width="9.7109375" style="7" customWidth="1"/>
    <col min="11018" max="11018" width="11.85546875" style="7" customWidth="1"/>
    <col min="11019" max="11019" width="8.42578125" style="7" customWidth="1"/>
    <col min="11020" max="11020" width="9.140625" style="7" customWidth="1"/>
    <col min="11021" max="11021" width="5.85546875" style="7" customWidth="1"/>
    <col min="11022" max="11022" width="8.7109375" style="7" customWidth="1"/>
    <col min="11023" max="11023" width="9.85546875" style="7" customWidth="1"/>
    <col min="11024" max="11024" width="8.5703125" style="7" customWidth="1"/>
    <col min="11025" max="11025" width="8.7109375" style="7" customWidth="1"/>
    <col min="11026" max="11026" width="9.7109375" style="7" customWidth="1"/>
    <col min="11027" max="11027" width="11" style="7" customWidth="1"/>
    <col min="11028" max="11028" width="14.28515625" style="7" customWidth="1"/>
    <col min="11029" max="11029" width="12.42578125" style="7" customWidth="1"/>
    <col min="11030" max="11030" width="13.28515625" style="7" customWidth="1"/>
    <col min="11031" max="11031" width="9.140625" style="7"/>
    <col min="11032" max="11032" width="11.7109375" style="7" customWidth="1"/>
    <col min="11033" max="11033" width="10.140625" style="7" customWidth="1"/>
    <col min="11034" max="11265" width="9.140625" style="7"/>
    <col min="11266" max="11266" width="4.5703125" style="7" customWidth="1"/>
    <col min="11267" max="11267" width="19.28515625" style="7" customWidth="1"/>
    <col min="11268" max="11268" width="15.7109375" style="7" customWidth="1"/>
    <col min="11269" max="11269" width="9.5703125" style="7" customWidth="1"/>
    <col min="11270" max="11270" width="8.7109375" style="7" customWidth="1"/>
    <col min="11271" max="11273" width="9.7109375" style="7" customWidth="1"/>
    <col min="11274" max="11274" width="11.85546875" style="7" customWidth="1"/>
    <col min="11275" max="11275" width="8.42578125" style="7" customWidth="1"/>
    <col min="11276" max="11276" width="9.140625" style="7" customWidth="1"/>
    <col min="11277" max="11277" width="5.85546875" style="7" customWidth="1"/>
    <col min="11278" max="11278" width="8.7109375" style="7" customWidth="1"/>
    <col min="11279" max="11279" width="9.85546875" style="7" customWidth="1"/>
    <col min="11280" max="11280" width="8.5703125" style="7" customWidth="1"/>
    <col min="11281" max="11281" width="8.7109375" style="7" customWidth="1"/>
    <col min="11282" max="11282" width="9.7109375" style="7" customWidth="1"/>
    <col min="11283" max="11283" width="11" style="7" customWidth="1"/>
    <col min="11284" max="11284" width="14.28515625" style="7" customWidth="1"/>
    <col min="11285" max="11285" width="12.42578125" style="7" customWidth="1"/>
    <col min="11286" max="11286" width="13.28515625" style="7" customWidth="1"/>
    <col min="11287" max="11287" width="9.140625" style="7"/>
    <col min="11288" max="11288" width="11.7109375" style="7" customWidth="1"/>
    <col min="11289" max="11289" width="10.140625" style="7" customWidth="1"/>
    <col min="11290" max="11521" width="9.140625" style="7"/>
    <col min="11522" max="11522" width="4.5703125" style="7" customWidth="1"/>
    <col min="11523" max="11523" width="19.28515625" style="7" customWidth="1"/>
    <col min="11524" max="11524" width="15.7109375" style="7" customWidth="1"/>
    <col min="11525" max="11525" width="9.5703125" style="7" customWidth="1"/>
    <col min="11526" max="11526" width="8.7109375" style="7" customWidth="1"/>
    <col min="11527" max="11529" width="9.7109375" style="7" customWidth="1"/>
    <col min="11530" max="11530" width="11.85546875" style="7" customWidth="1"/>
    <col min="11531" max="11531" width="8.42578125" style="7" customWidth="1"/>
    <col min="11532" max="11532" width="9.140625" style="7" customWidth="1"/>
    <col min="11533" max="11533" width="5.85546875" style="7" customWidth="1"/>
    <col min="11534" max="11534" width="8.7109375" style="7" customWidth="1"/>
    <col min="11535" max="11535" width="9.85546875" style="7" customWidth="1"/>
    <col min="11536" max="11536" width="8.5703125" style="7" customWidth="1"/>
    <col min="11537" max="11537" width="8.7109375" style="7" customWidth="1"/>
    <col min="11538" max="11538" width="9.7109375" style="7" customWidth="1"/>
    <col min="11539" max="11539" width="11" style="7" customWidth="1"/>
    <col min="11540" max="11540" width="14.28515625" style="7" customWidth="1"/>
    <col min="11541" max="11541" width="12.42578125" style="7" customWidth="1"/>
    <col min="11542" max="11542" width="13.28515625" style="7" customWidth="1"/>
    <col min="11543" max="11543" width="9.140625" style="7"/>
    <col min="11544" max="11544" width="11.7109375" style="7" customWidth="1"/>
    <col min="11545" max="11545" width="10.140625" style="7" customWidth="1"/>
    <col min="11546" max="11777" width="9.140625" style="7"/>
    <col min="11778" max="11778" width="4.5703125" style="7" customWidth="1"/>
    <col min="11779" max="11779" width="19.28515625" style="7" customWidth="1"/>
    <col min="11780" max="11780" width="15.7109375" style="7" customWidth="1"/>
    <col min="11781" max="11781" width="9.5703125" style="7" customWidth="1"/>
    <col min="11782" max="11782" width="8.7109375" style="7" customWidth="1"/>
    <col min="11783" max="11785" width="9.7109375" style="7" customWidth="1"/>
    <col min="11786" max="11786" width="11.85546875" style="7" customWidth="1"/>
    <col min="11787" max="11787" width="8.42578125" style="7" customWidth="1"/>
    <col min="11788" max="11788" width="9.140625" style="7" customWidth="1"/>
    <col min="11789" max="11789" width="5.85546875" style="7" customWidth="1"/>
    <col min="11790" max="11790" width="8.7109375" style="7" customWidth="1"/>
    <col min="11791" max="11791" width="9.85546875" style="7" customWidth="1"/>
    <col min="11792" max="11792" width="8.5703125" style="7" customWidth="1"/>
    <col min="11793" max="11793" width="8.7109375" style="7" customWidth="1"/>
    <col min="11794" max="11794" width="9.7109375" style="7" customWidth="1"/>
    <col min="11795" max="11795" width="11" style="7" customWidth="1"/>
    <col min="11796" max="11796" width="14.28515625" style="7" customWidth="1"/>
    <col min="11797" max="11797" width="12.42578125" style="7" customWidth="1"/>
    <col min="11798" max="11798" width="13.28515625" style="7" customWidth="1"/>
    <col min="11799" max="11799" width="9.140625" style="7"/>
    <col min="11800" max="11800" width="11.7109375" style="7" customWidth="1"/>
    <col min="11801" max="11801" width="10.140625" style="7" customWidth="1"/>
    <col min="11802" max="12033" width="9.140625" style="7"/>
    <col min="12034" max="12034" width="4.5703125" style="7" customWidth="1"/>
    <col min="12035" max="12035" width="19.28515625" style="7" customWidth="1"/>
    <col min="12036" max="12036" width="15.7109375" style="7" customWidth="1"/>
    <col min="12037" max="12037" width="9.5703125" style="7" customWidth="1"/>
    <col min="12038" max="12038" width="8.7109375" style="7" customWidth="1"/>
    <col min="12039" max="12041" width="9.7109375" style="7" customWidth="1"/>
    <col min="12042" max="12042" width="11.85546875" style="7" customWidth="1"/>
    <col min="12043" max="12043" width="8.42578125" style="7" customWidth="1"/>
    <col min="12044" max="12044" width="9.140625" style="7" customWidth="1"/>
    <col min="12045" max="12045" width="5.85546875" style="7" customWidth="1"/>
    <col min="12046" max="12046" width="8.7109375" style="7" customWidth="1"/>
    <col min="12047" max="12047" width="9.85546875" style="7" customWidth="1"/>
    <col min="12048" max="12048" width="8.5703125" style="7" customWidth="1"/>
    <col min="12049" max="12049" width="8.7109375" style="7" customWidth="1"/>
    <col min="12050" max="12050" width="9.7109375" style="7" customWidth="1"/>
    <col min="12051" max="12051" width="11" style="7" customWidth="1"/>
    <col min="12052" max="12052" width="14.28515625" style="7" customWidth="1"/>
    <col min="12053" max="12053" width="12.42578125" style="7" customWidth="1"/>
    <col min="12054" max="12054" width="13.28515625" style="7" customWidth="1"/>
    <col min="12055" max="12055" width="9.140625" style="7"/>
    <col min="12056" max="12056" width="11.7109375" style="7" customWidth="1"/>
    <col min="12057" max="12057" width="10.140625" style="7" customWidth="1"/>
    <col min="12058" max="12289" width="9.140625" style="7"/>
    <col min="12290" max="12290" width="4.5703125" style="7" customWidth="1"/>
    <col min="12291" max="12291" width="19.28515625" style="7" customWidth="1"/>
    <col min="12292" max="12292" width="15.7109375" style="7" customWidth="1"/>
    <col min="12293" max="12293" width="9.5703125" style="7" customWidth="1"/>
    <col min="12294" max="12294" width="8.7109375" style="7" customWidth="1"/>
    <col min="12295" max="12297" width="9.7109375" style="7" customWidth="1"/>
    <col min="12298" max="12298" width="11.85546875" style="7" customWidth="1"/>
    <col min="12299" max="12299" width="8.42578125" style="7" customWidth="1"/>
    <col min="12300" max="12300" width="9.140625" style="7" customWidth="1"/>
    <col min="12301" max="12301" width="5.85546875" style="7" customWidth="1"/>
    <col min="12302" max="12302" width="8.7109375" style="7" customWidth="1"/>
    <col min="12303" max="12303" width="9.85546875" style="7" customWidth="1"/>
    <col min="12304" max="12304" width="8.5703125" style="7" customWidth="1"/>
    <col min="12305" max="12305" width="8.7109375" style="7" customWidth="1"/>
    <col min="12306" max="12306" width="9.7109375" style="7" customWidth="1"/>
    <col min="12307" max="12307" width="11" style="7" customWidth="1"/>
    <col min="12308" max="12308" width="14.28515625" style="7" customWidth="1"/>
    <col min="12309" max="12309" width="12.42578125" style="7" customWidth="1"/>
    <col min="12310" max="12310" width="13.28515625" style="7" customWidth="1"/>
    <col min="12311" max="12311" width="9.140625" style="7"/>
    <col min="12312" max="12312" width="11.7109375" style="7" customWidth="1"/>
    <col min="12313" max="12313" width="10.140625" style="7" customWidth="1"/>
    <col min="12314" max="12545" width="9.140625" style="7"/>
    <col min="12546" max="12546" width="4.5703125" style="7" customWidth="1"/>
    <col min="12547" max="12547" width="19.28515625" style="7" customWidth="1"/>
    <col min="12548" max="12548" width="15.7109375" style="7" customWidth="1"/>
    <col min="12549" max="12549" width="9.5703125" style="7" customWidth="1"/>
    <col min="12550" max="12550" width="8.7109375" style="7" customWidth="1"/>
    <col min="12551" max="12553" width="9.7109375" style="7" customWidth="1"/>
    <col min="12554" max="12554" width="11.85546875" style="7" customWidth="1"/>
    <col min="12555" max="12555" width="8.42578125" style="7" customWidth="1"/>
    <col min="12556" max="12556" width="9.140625" style="7" customWidth="1"/>
    <col min="12557" max="12557" width="5.85546875" style="7" customWidth="1"/>
    <col min="12558" max="12558" width="8.7109375" style="7" customWidth="1"/>
    <col min="12559" max="12559" width="9.85546875" style="7" customWidth="1"/>
    <col min="12560" max="12560" width="8.5703125" style="7" customWidth="1"/>
    <col min="12561" max="12561" width="8.7109375" style="7" customWidth="1"/>
    <col min="12562" max="12562" width="9.7109375" style="7" customWidth="1"/>
    <col min="12563" max="12563" width="11" style="7" customWidth="1"/>
    <col min="12564" max="12564" width="14.28515625" style="7" customWidth="1"/>
    <col min="12565" max="12565" width="12.42578125" style="7" customWidth="1"/>
    <col min="12566" max="12566" width="13.28515625" style="7" customWidth="1"/>
    <col min="12567" max="12567" width="9.140625" style="7"/>
    <col min="12568" max="12568" width="11.7109375" style="7" customWidth="1"/>
    <col min="12569" max="12569" width="10.140625" style="7" customWidth="1"/>
    <col min="12570" max="12801" width="9.140625" style="7"/>
    <col min="12802" max="12802" width="4.5703125" style="7" customWidth="1"/>
    <col min="12803" max="12803" width="19.28515625" style="7" customWidth="1"/>
    <col min="12804" max="12804" width="15.7109375" style="7" customWidth="1"/>
    <col min="12805" max="12805" width="9.5703125" style="7" customWidth="1"/>
    <col min="12806" max="12806" width="8.7109375" style="7" customWidth="1"/>
    <col min="12807" max="12809" width="9.7109375" style="7" customWidth="1"/>
    <col min="12810" max="12810" width="11.85546875" style="7" customWidth="1"/>
    <col min="12811" max="12811" width="8.42578125" style="7" customWidth="1"/>
    <col min="12812" max="12812" width="9.140625" style="7" customWidth="1"/>
    <col min="12813" max="12813" width="5.85546875" style="7" customWidth="1"/>
    <col min="12814" max="12814" width="8.7109375" style="7" customWidth="1"/>
    <col min="12815" max="12815" width="9.85546875" style="7" customWidth="1"/>
    <col min="12816" max="12816" width="8.5703125" style="7" customWidth="1"/>
    <col min="12817" max="12817" width="8.7109375" style="7" customWidth="1"/>
    <col min="12818" max="12818" width="9.7109375" style="7" customWidth="1"/>
    <col min="12819" max="12819" width="11" style="7" customWidth="1"/>
    <col min="12820" max="12820" width="14.28515625" style="7" customWidth="1"/>
    <col min="12821" max="12821" width="12.42578125" style="7" customWidth="1"/>
    <col min="12822" max="12822" width="13.28515625" style="7" customWidth="1"/>
    <col min="12823" max="12823" width="9.140625" style="7"/>
    <col min="12824" max="12824" width="11.7109375" style="7" customWidth="1"/>
    <col min="12825" max="12825" width="10.140625" style="7" customWidth="1"/>
    <col min="12826" max="13057" width="9.140625" style="7"/>
    <col min="13058" max="13058" width="4.5703125" style="7" customWidth="1"/>
    <col min="13059" max="13059" width="19.28515625" style="7" customWidth="1"/>
    <col min="13060" max="13060" width="15.7109375" style="7" customWidth="1"/>
    <col min="13061" max="13061" width="9.5703125" style="7" customWidth="1"/>
    <col min="13062" max="13062" width="8.7109375" style="7" customWidth="1"/>
    <col min="13063" max="13065" width="9.7109375" style="7" customWidth="1"/>
    <col min="13066" max="13066" width="11.85546875" style="7" customWidth="1"/>
    <col min="13067" max="13067" width="8.42578125" style="7" customWidth="1"/>
    <col min="13068" max="13068" width="9.140625" style="7" customWidth="1"/>
    <col min="13069" max="13069" width="5.85546875" style="7" customWidth="1"/>
    <col min="13070" max="13070" width="8.7109375" style="7" customWidth="1"/>
    <col min="13071" max="13071" width="9.85546875" style="7" customWidth="1"/>
    <col min="13072" max="13072" width="8.5703125" style="7" customWidth="1"/>
    <col min="13073" max="13073" width="8.7109375" style="7" customWidth="1"/>
    <col min="13074" max="13074" width="9.7109375" style="7" customWidth="1"/>
    <col min="13075" max="13075" width="11" style="7" customWidth="1"/>
    <col min="13076" max="13076" width="14.28515625" style="7" customWidth="1"/>
    <col min="13077" max="13077" width="12.42578125" style="7" customWidth="1"/>
    <col min="13078" max="13078" width="13.28515625" style="7" customWidth="1"/>
    <col min="13079" max="13079" width="9.140625" style="7"/>
    <col min="13080" max="13080" width="11.7109375" style="7" customWidth="1"/>
    <col min="13081" max="13081" width="10.140625" style="7" customWidth="1"/>
    <col min="13082" max="13313" width="9.140625" style="7"/>
    <col min="13314" max="13314" width="4.5703125" style="7" customWidth="1"/>
    <col min="13315" max="13315" width="19.28515625" style="7" customWidth="1"/>
    <col min="13316" max="13316" width="15.7109375" style="7" customWidth="1"/>
    <col min="13317" max="13317" width="9.5703125" style="7" customWidth="1"/>
    <col min="13318" max="13318" width="8.7109375" style="7" customWidth="1"/>
    <col min="13319" max="13321" width="9.7109375" style="7" customWidth="1"/>
    <col min="13322" max="13322" width="11.85546875" style="7" customWidth="1"/>
    <col min="13323" max="13323" width="8.42578125" style="7" customWidth="1"/>
    <col min="13324" max="13324" width="9.140625" style="7" customWidth="1"/>
    <col min="13325" max="13325" width="5.85546875" style="7" customWidth="1"/>
    <col min="13326" max="13326" width="8.7109375" style="7" customWidth="1"/>
    <col min="13327" max="13327" width="9.85546875" style="7" customWidth="1"/>
    <col min="13328" max="13328" width="8.5703125" style="7" customWidth="1"/>
    <col min="13329" max="13329" width="8.7109375" style="7" customWidth="1"/>
    <col min="13330" max="13330" width="9.7109375" style="7" customWidth="1"/>
    <col min="13331" max="13331" width="11" style="7" customWidth="1"/>
    <col min="13332" max="13332" width="14.28515625" style="7" customWidth="1"/>
    <col min="13333" max="13333" width="12.42578125" style="7" customWidth="1"/>
    <col min="13334" max="13334" width="13.28515625" style="7" customWidth="1"/>
    <col min="13335" max="13335" width="9.140625" style="7"/>
    <col min="13336" max="13336" width="11.7109375" style="7" customWidth="1"/>
    <col min="13337" max="13337" width="10.140625" style="7" customWidth="1"/>
    <col min="13338" max="13569" width="9.140625" style="7"/>
    <col min="13570" max="13570" width="4.5703125" style="7" customWidth="1"/>
    <col min="13571" max="13571" width="19.28515625" style="7" customWidth="1"/>
    <col min="13572" max="13572" width="15.7109375" style="7" customWidth="1"/>
    <col min="13573" max="13573" width="9.5703125" style="7" customWidth="1"/>
    <col min="13574" max="13574" width="8.7109375" style="7" customWidth="1"/>
    <col min="13575" max="13577" width="9.7109375" style="7" customWidth="1"/>
    <col min="13578" max="13578" width="11.85546875" style="7" customWidth="1"/>
    <col min="13579" max="13579" width="8.42578125" style="7" customWidth="1"/>
    <col min="13580" max="13580" width="9.140625" style="7" customWidth="1"/>
    <col min="13581" max="13581" width="5.85546875" style="7" customWidth="1"/>
    <col min="13582" max="13582" width="8.7109375" style="7" customWidth="1"/>
    <col min="13583" max="13583" width="9.85546875" style="7" customWidth="1"/>
    <col min="13584" max="13584" width="8.5703125" style="7" customWidth="1"/>
    <col min="13585" max="13585" width="8.7109375" style="7" customWidth="1"/>
    <col min="13586" max="13586" width="9.7109375" style="7" customWidth="1"/>
    <col min="13587" max="13587" width="11" style="7" customWidth="1"/>
    <col min="13588" max="13588" width="14.28515625" style="7" customWidth="1"/>
    <col min="13589" max="13589" width="12.42578125" style="7" customWidth="1"/>
    <col min="13590" max="13590" width="13.28515625" style="7" customWidth="1"/>
    <col min="13591" max="13591" width="9.140625" style="7"/>
    <col min="13592" max="13592" width="11.7109375" style="7" customWidth="1"/>
    <col min="13593" max="13593" width="10.140625" style="7" customWidth="1"/>
    <col min="13594" max="13825" width="9.140625" style="7"/>
    <col min="13826" max="13826" width="4.5703125" style="7" customWidth="1"/>
    <col min="13827" max="13827" width="19.28515625" style="7" customWidth="1"/>
    <col min="13828" max="13828" width="15.7109375" style="7" customWidth="1"/>
    <col min="13829" max="13829" width="9.5703125" style="7" customWidth="1"/>
    <col min="13830" max="13830" width="8.7109375" style="7" customWidth="1"/>
    <col min="13831" max="13833" width="9.7109375" style="7" customWidth="1"/>
    <col min="13834" max="13834" width="11.85546875" style="7" customWidth="1"/>
    <col min="13835" max="13835" width="8.42578125" style="7" customWidth="1"/>
    <col min="13836" max="13836" width="9.140625" style="7" customWidth="1"/>
    <col min="13837" max="13837" width="5.85546875" style="7" customWidth="1"/>
    <col min="13838" max="13838" width="8.7109375" style="7" customWidth="1"/>
    <col min="13839" max="13839" width="9.85546875" style="7" customWidth="1"/>
    <col min="13840" max="13840" width="8.5703125" style="7" customWidth="1"/>
    <col min="13841" max="13841" width="8.7109375" style="7" customWidth="1"/>
    <col min="13842" max="13842" width="9.7109375" style="7" customWidth="1"/>
    <col min="13843" max="13843" width="11" style="7" customWidth="1"/>
    <col min="13844" max="13844" width="14.28515625" style="7" customWidth="1"/>
    <col min="13845" max="13845" width="12.42578125" style="7" customWidth="1"/>
    <col min="13846" max="13846" width="13.28515625" style="7" customWidth="1"/>
    <col min="13847" max="13847" width="9.140625" style="7"/>
    <col min="13848" max="13848" width="11.7109375" style="7" customWidth="1"/>
    <col min="13849" max="13849" width="10.140625" style="7" customWidth="1"/>
    <col min="13850" max="14081" width="9.140625" style="7"/>
    <col min="14082" max="14082" width="4.5703125" style="7" customWidth="1"/>
    <col min="14083" max="14083" width="19.28515625" style="7" customWidth="1"/>
    <col min="14084" max="14084" width="15.7109375" style="7" customWidth="1"/>
    <col min="14085" max="14085" width="9.5703125" style="7" customWidth="1"/>
    <col min="14086" max="14086" width="8.7109375" style="7" customWidth="1"/>
    <col min="14087" max="14089" width="9.7109375" style="7" customWidth="1"/>
    <col min="14090" max="14090" width="11.85546875" style="7" customWidth="1"/>
    <col min="14091" max="14091" width="8.42578125" style="7" customWidth="1"/>
    <col min="14092" max="14092" width="9.140625" style="7" customWidth="1"/>
    <col min="14093" max="14093" width="5.85546875" style="7" customWidth="1"/>
    <col min="14094" max="14094" width="8.7109375" style="7" customWidth="1"/>
    <col min="14095" max="14095" width="9.85546875" style="7" customWidth="1"/>
    <col min="14096" max="14096" width="8.5703125" style="7" customWidth="1"/>
    <col min="14097" max="14097" width="8.7109375" style="7" customWidth="1"/>
    <col min="14098" max="14098" width="9.7109375" style="7" customWidth="1"/>
    <col min="14099" max="14099" width="11" style="7" customWidth="1"/>
    <col min="14100" max="14100" width="14.28515625" style="7" customWidth="1"/>
    <col min="14101" max="14101" width="12.42578125" style="7" customWidth="1"/>
    <col min="14102" max="14102" width="13.28515625" style="7" customWidth="1"/>
    <col min="14103" max="14103" width="9.140625" style="7"/>
    <col min="14104" max="14104" width="11.7109375" style="7" customWidth="1"/>
    <col min="14105" max="14105" width="10.140625" style="7" customWidth="1"/>
    <col min="14106" max="14337" width="9.140625" style="7"/>
    <col min="14338" max="14338" width="4.5703125" style="7" customWidth="1"/>
    <col min="14339" max="14339" width="19.28515625" style="7" customWidth="1"/>
    <col min="14340" max="14340" width="15.7109375" style="7" customWidth="1"/>
    <col min="14341" max="14341" width="9.5703125" style="7" customWidth="1"/>
    <col min="14342" max="14342" width="8.7109375" style="7" customWidth="1"/>
    <col min="14343" max="14345" width="9.7109375" style="7" customWidth="1"/>
    <col min="14346" max="14346" width="11.85546875" style="7" customWidth="1"/>
    <col min="14347" max="14347" width="8.42578125" style="7" customWidth="1"/>
    <col min="14348" max="14348" width="9.140625" style="7" customWidth="1"/>
    <col min="14349" max="14349" width="5.85546875" style="7" customWidth="1"/>
    <col min="14350" max="14350" width="8.7109375" style="7" customWidth="1"/>
    <col min="14351" max="14351" width="9.85546875" style="7" customWidth="1"/>
    <col min="14352" max="14352" width="8.5703125" style="7" customWidth="1"/>
    <col min="14353" max="14353" width="8.7109375" style="7" customWidth="1"/>
    <col min="14354" max="14354" width="9.7109375" style="7" customWidth="1"/>
    <col min="14355" max="14355" width="11" style="7" customWidth="1"/>
    <col min="14356" max="14356" width="14.28515625" style="7" customWidth="1"/>
    <col min="14357" max="14357" width="12.42578125" style="7" customWidth="1"/>
    <col min="14358" max="14358" width="13.28515625" style="7" customWidth="1"/>
    <col min="14359" max="14359" width="9.140625" style="7"/>
    <col min="14360" max="14360" width="11.7109375" style="7" customWidth="1"/>
    <col min="14361" max="14361" width="10.140625" style="7" customWidth="1"/>
    <col min="14362" max="14593" width="9.140625" style="7"/>
    <col min="14594" max="14594" width="4.5703125" style="7" customWidth="1"/>
    <col min="14595" max="14595" width="19.28515625" style="7" customWidth="1"/>
    <col min="14596" max="14596" width="15.7109375" style="7" customWidth="1"/>
    <col min="14597" max="14597" width="9.5703125" style="7" customWidth="1"/>
    <col min="14598" max="14598" width="8.7109375" style="7" customWidth="1"/>
    <col min="14599" max="14601" width="9.7109375" style="7" customWidth="1"/>
    <col min="14602" max="14602" width="11.85546875" style="7" customWidth="1"/>
    <col min="14603" max="14603" width="8.42578125" style="7" customWidth="1"/>
    <col min="14604" max="14604" width="9.140625" style="7" customWidth="1"/>
    <col min="14605" max="14605" width="5.85546875" style="7" customWidth="1"/>
    <col min="14606" max="14606" width="8.7109375" style="7" customWidth="1"/>
    <col min="14607" max="14607" width="9.85546875" style="7" customWidth="1"/>
    <col min="14608" max="14608" width="8.5703125" style="7" customWidth="1"/>
    <col min="14609" max="14609" width="8.7109375" style="7" customWidth="1"/>
    <col min="14610" max="14610" width="9.7109375" style="7" customWidth="1"/>
    <col min="14611" max="14611" width="11" style="7" customWidth="1"/>
    <col min="14612" max="14612" width="14.28515625" style="7" customWidth="1"/>
    <col min="14613" max="14613" width="12.42578125" style="7" customWidth="1"/>
    <col min="14614" max="14614" width="13.28515625" style="7" customWidth="1"/>
    <col min="14615" max="14615" width="9.140625" style="7"/>
    <col min="14616" max="14616" width="11.7109375" style="7" customWidth="1"/>
    <col min="14617" max="14617" width="10.140625" style="7" customWidth="1"/>
    <col min="14618" max="14849" width="9.140625" style="7"/>
    <col min="14850" max="14850" width="4.5703125" style="7" customWidth="1"/>
    <col min="14851" max="14851" width="19.28515625" style="7" customWidth="1"/>
    <col min="14852" max="14852" width="15.7109375" style="7" customWidth="1"/>
    <col min="14853" max="14853" width="9.5703125" style="7" customWidth="1"/>
    <col min="14854" max="14854" width="8.7109375" style="7" customWidth="1"/>
    <col min="14855" max="14857" width="9.7109375" style="7" customWidth="1"/>
    <col min="14858" max="14858" width="11.85546875" style="7" customWidth="1"/>
    <col min="14859" max="14859" width="8.42578125" style="7" customWidth="1"/>
    <col min="14860" max="14860" width="9.140625" style="7" customWidth="1"/>
    <col min="14861" max="14861" width="5.85546875" style="7" customWidth="1"/>
    <col min="14862" max="14862" width="8.7109375" style="7" customWidth="1"/>
    <col min="14863" max="14863" width="9.85546875" style="7" customWidth="1"/>
    <col min="14864" max="14864" width="8.5703125" style="7" customWidth="1"/>
    <col min="14865" max="14865" width="8.7109375" style="7" customWidth="1"/>
    <col min="14866" max="14866" width="9.7109375" style="7" customWidth="1"/>
    <col min="14867" max="14867" width="11" style="7" customWidth="1"/>
    <col min="14868" max="14868" width="14.28515625" style="7" customWidth="1"/>
    <col min="14869" max="14869" width="12.42578125" style="7" customWidth="1"/>
    <col min="14870" max="14870" width="13.28515625" style="7" customWidth="1"/>
    <col min="14871" max="14871" width="9.140625" style="7"/>
    <col min="14872" max="14872" width="11.7109375" style="7" customWidth="1"/>
    <col min="14873" max="14873" width="10.140625" style="7" customWidth="1"/>
    <col min="14874" max="15105" width="9.140625" style="7"/>
    <col min="15106" max="15106" width="4.5703125" style="7" customWidth="1"/>
    <col min="15107" max="15107" width="19.28515625" style="7" customWidth="1"/>
    <col min="15108" max="15108" width="15.7109375" style="7" customWidth="1"/>
    <col min="15109" max="15109" width="9.5703125" style="7" customWidth="1"/>
    <col min="15110" max="15110" width="8.7109375" style="7" customWidth="1"/>
    <col min="15111" max="15113" width="9.7109375" style="7" customWidth="1"/>
    <col min="15114" max="15114" width="11.85546875" style="7" customWidth="1"/>
    <col min="15115" max="15115" width="8.42578125" style="7" customWidth="1"/>
    <col min="15116" max="15116" width="9.140625" style="7" customWidth="1"/>
    <col min="15117" max="15117" width="5.85546875" style="7" customWidth="1"/>
    <col min="15118" max="15118" width="8.7109375" style="7" customWidth="1"/>
    <col min="15119" max="15119" width="9.85546875" style="7" customWidth="1"/>
    <col min="15120" max="15120" width="8.5703125" style="7" customWidth="1"/>
    <col min="15121" max="15121" width="8.7109375" style="7" customWidth="1"/>
    <col min="15122" max="15122" width="9.7109375" style="7" customWidth="1"/>
    <col min="15123" max="15123" width="11" style="7" customWidth="1"/>
    <col min="15124" max="15124" width="14.28515625" style="7" customWidth="1"/>
    <col min="15125" max="15125" width="12.42578125" style="7" customWidth="1"/>
    <col min="15126" max="15126" width="13.28515625" style="7" customWidth="1"/>
    <col min="15127" max="15127" width="9.140625" style="7"/>
    <col min="15128" max="15128" width="11.7109375" style="7" customWidth="1"/>
    <col min="15129" max="15129" width="10.140625" style="7" customWidth="1"/>
    <col min="15130" max="15361" width="9.140625" style="7"/>
    <col min="15362" max="15362" width="4.5703125" style="7" customWidth="1"/>
    <col min="15363" max="15363" width="19.28515625" style="7" customWidth="1"/>
    <col min="15364" max="15364" width="15.7109375" style="7" customWidth="1"/>
    <col min="15365" max="15365" width="9.5703125" style="7" customWidth="1"/>
    <col min="15366" max="15366" width="8.7109375" style="7" customWidth="1"/>
    <col min="15367" max="15369" width="9.7109375" style="7" customWidth="1"/>
    <col min="15370" max="15370" width="11.85546875" style="7" customWidth="1"/>
    <col min="15371" max="15371" width="8.42578125" style="7" customWidth="1"/>
    <col min="15372" max="15372" width="9.140625" style="7" customWidth="1"/>
    <col min="15373" max="15373" width="5.85546875" style="7" customWidth="1"/>
    <col min="15374" max="15374" width="8.7109375" style="7" customWidth="1"/>
    <col min="15375" max="15375" width="9.85546875" style="7" customWidth="1"/>
    <col min="15376" max="15376" width="8.5703125" style="7" customWidth="1"/>
    <col min="15377" max="15377" width="8.7109375" style="7" customWidth="1"/>
    <col min="15378" max="15378" width="9.7109375" style="7" customWidth="1"/>
    <col min="15379" max="15379" width="11" style="7" customWidth="1"/>
    <col min="15380" max="15380" width="14.28515625" style="7" customWidth="1"/>
    <col min="15381" max="15381" width="12.42578125" style="7" customWidth="1"/>
    <col min="15382" max="15382" width="13.28515625" style="7" customWidth="1"/>
    <col min="15383" max="15383" width="9.140625" style="7"/>
    <col min="15384" max="15384" width="11.7109375" style="7" customWidth="1"/>
    <col min="15385" max="15385" width="10.140625" style="7" customWidth="1"/>
    <col min="15386" max="15617" width="9.140625" style="7"/>
    <col min="15618" max="15618" width="4.5703125" style="7" customWidth="1"/>
    <col min="15619" max="15619" width="19.28515625" style="7" customWidth="1"/>
    <col min="15620" max="15620" width="15.7109375" style="7" customWidth="1"/>
    <col min="15621" max="15621" width="9.5703125" style="7" customWidth="1"/>
    <col min="15622" max="15622" width="8.7109375" style="7" customWidth="1"/>
    <col min="15623" max="15625" width="9.7109375" style="7" customWidth="1"/>
    <col min="15626" max="15626" width="11.85546875" style="7" customWidth="1"/>
    <col min="15627" max="15627" width="8.42578125" style="7" customWidth="1"/>
    <col min="15628" max="15628" width="9.140625" style="7" customWidth="1"/>
    <col min="15629" max="15629" width="5.85546875" style="7" customWidth="1"/>
    <col min="15630" max="15630" width="8.7109375" style="7" customWidth="1"/>
    <col min="15631" max="15631" width="9.85546875" style="7" customWidth="1"/>
    <col min="15632" max="15632" width="8.5703125" style="7" customWidth="1"/>
    <col min="15633" max="15633" width="8.7109375" style="7" customWidth="1"/>
    <col min="15634" max="15634" width="9.7109375" style="7" customWidth="1"/>
    <col min="15635" max="15635" width="11" style="7" customWidth="1"/>
    <col min="15636" max="15636" width="14.28515625" style="7" customWidth="1"/>
    <col min="15637" max="15637" width="12.42578125" style="7" customWidth="1"/>
    <col min="15638" max="15638" width="13.28515625" style="7" customWidth="1"/>
    <col min="15639" max="15639" width="9.140625" style="7"/>
    <col min="15640" max="15640" width="11.7109375" style="7" customWidth="1"/>
    <col min="15641" max="15641" width="10.140625" style="7" customWidth="1"/>
    <col min="15642" max="15873" width="9.140625" style="7"/>
    <col min="15874" max="15874" width="4.5703125" style="7" customWidth="1"/>
    <col min="15875" max="15875" width="19.28515625" style="7" customWidth="1"/>
    <col min="15876" max="15876" width="15.7109375" style="7" customWidth="1"/>
    <col min="15877" max="15877" width="9.5703125" style="7" customWidth="1"/>
    <col min="15878" max="15878" width="8.7109375" style="7" customWidth="1"/>
    <col min="15879" max="15881" width="9.7109375" style="7" customWidth="1"/>
    <col min="15882" max="15882" width="11.85546875" style="7" customWidth="1"/>
    <col min="15883" max="15883" width="8.42578125" style="7" customWidth="1"/>
    <col min="15884" max="15884" width="9.140625" style="7" customWidth="1"/>
    <col min="15885" max="15885" width="5.85546875" style="7" customWidth="1"/>
    <col min="15886" max="15886" width="8.7109375" style="7" customWidth="1"/>
    <col min="15887" max="15887" width="9.85546875" style="7" customWidth="1"/>
    <col min="15888" max="15888" width="8.5703125" style="7" customWidth="1"/>
    <col min="15889" max="15889" width="8.7109375" style="7" customWidth="1"/>
    <col min="15890" max="15890" width="9.7109375" style="7" customWidth="1"/>
    <col min="15891" max="15891" width="11" style="7" customWidth="1"/>
    <col min="15892" max="15892" width="14.28515625" style="7" customWidth="1"/>
    <col min="15893" max="15893" width="12.42578125" style="7" customWidth="1"/>
    <col min="15894" max="15894" width="13.28515625" style="7" customWidth="1"/>
    <col min="15895" max="15895" width="9.140625" style="7"/>
    <col min="15896" max="15896" width="11.7109375" style="7" customWidth="1"/>
    <col min="15897" max="15897" width="10.140625" style="7" customWidth="1"/>
    <col min="15898" max="16129" width="9.140625" style="7"/>
    <col min="16130" max="16130" width="4.5703125" style="7" customWidth="1"/>
    <col min="16131" max="16131" width="19.28515625" style="7" customWidth="1"/>
    <col min="16132" max="16132" width="15.7109375" style="7" customWidth="1"/>
    <col min="16133" max="16133" width="9.5703125" style="7" customWidth="1"/>
    <col min="16134" max="16134" width="8.7109375" style="7" customWidth="1"/>
    <col min="16135" max="16137" width="9.7109375" style="7" customWidth="1"/>
    <col min="16138" max="16138" width="11.85546875" style="7" customWidth="1"/>
    <col min="16139" max="16139" width="8.42578125" style="7" customWidth="1"/>
    <col min="16140" max="16140" width="9.140625" style="7" customWidth="1"/>
    <col min="16141" max="16141" width="5.85546875" style="7" customWidth="1"/>
    <col min="16142" max="16142" width="8.7109375" style="7" customWidth="1"/>
    <col min="16143" max="16143" width="9.85546875" style="7" customWidth="1"/>
    <col min="16144" max="16144" width="8.5703125" style="7" customWidth="1"/>
    <col min="16145" max="16145" width="8.7109375" style="7" customWidth="1"/>
    <col min="16146" max="16146" width="9.7109375" style="7" customWidth="1"/>
    <col min="16147" max="16147" width="11" style="7" customWidth="1"/>
    <col min="16148" max="16148" width="14.28515625" style="7" customWidth="1"/>
    <col min="16149" max="16149" width="12.42578125" style="7" customWidth="1"/>
    <col min="16150" max="16150" width="13.28515625" style="7" customWidth="1"/>
    <col min="16151" max="16151" width="9.140625" style="7"/>
    <col min="16152" max="16152" width="11.7109375" style="7" customWidth="1"/>
    <col min="16153" max="16153" width="10.140625" style="7" customWidth="1"/>
    <col min="16154" max="16384" width="9.140625" style="7"/>
  </cols>
  <sheetData>
    <row r="1" spans="1:25" x14ac:dyDescent="0.2">
      <c r="A1" s="149" t="s">
        <v>80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</row>
    <row r="2" spans="1:25" x14ac:dyDescent="0.2">
      <c r="A2" s="149" t="s">
        <v>81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spans="1:25" x14ac:dyDescent="0.2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9"/>
      <c r="T3" s="66"/>
      <c r="U3" s="66"/>
      <c r="V3" s="103" t="s">
        <v>118</v>
      </c>
    </row>
    <row r="4" spans="1:25" x14ac:dyDescent="0.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9"/>
      <c r="T4" s="66"/>
      <c r="U4" s="66"/>
      <c r="V4" s="104" t="s">
        <v>119</v>
      </c>
    </row>
    <row r="5" spans="1:25" x14ac:dyDescent="0.2">
      <c r="A5" s="63"/>
      <c r="B5" s="64"/>
      <c r="C5" s="63"/>
      <c r="D5" s="65"/>
      <c r="E5" s="66"/>
      <c r="F5" s="66"/>
      <c r="G5" s="66"/>
      <c r="H5" s="12"/>
      <c r="I5" s="12"/>
      <c r="J5" s="8"/>
      <c r="K5" s="13"/>
      <c r="L5" s="14"/>
      <c r="M5" s="8"/>
      <c r="N5" s="8"/>
      <c r="O5" s="8"/>
      <c r="P5" s="8"/>
      <c r="Q5" s="8"/>
      <c r="R5" s="8"/>
      <c r="S5" s="8"/>
      <c r="T5" s="63"/>
      <c r="U5" s="63"/>
      <c r="V5" s="63"/>
    </row>
    <row r="6" spans="1:25" s="8" customFormat="1" x14ac:dyDescent="0.2">
      <c r="B6" s="64"/>
      <c r="D6" s="67"/>
      <c r="E6" s="12"/>
      <c r="F6" s="12"/>
      <c r="G6" s="12"/>
      <c r="H6" s="12"/>
      <c r="I6" s="12"/>
      <c r="K6" s="13"/>
      <c r="L6" s="14"/>
      <c r="T6" s="154" t="s">
        <v>17</v>
      </c>
      <c r="U6" s="154"/>
      <c r="V6" s="154"/>
      <c r="Y6" s="7"/>
    </row>
    <row r="7" spans="1:25" s="8" customFormat="1" ht="30.75" customHeight="1" x14ac:dyDescent="0.2">
      <c r="A7" s="68"/>
      <c r="B7" s="78" t="s">
        <v>125</v>
      </c>
      <c r="C7" s="68"/>
      <c r="D7" s="69"/>
      <c r="E7" s="12"/>
      <c r="F7" s="12"/>
      <c r="G7" s="12"/>
      <c r="H7" s="12"/>
      <c r="I7" s="12"/>
      <c r="K7" s="13"/>
      <c r="L7" s="14"/>
      <c r="M7" s="15"/>
      <c r="R7" s="15"/>
      <c r="S7" s="15"/>
      <c r="T7" s="155" t="s">
        <v>113</v>
      </c>
      <c r="U7" s="155"/>
      <c r="V7" s="155"/>
    </row>
    <row r="8" spans="1:25" s="8" customFormat="1" ht="15.75" x14ac:dyDescent="0.25">
      <c r="A8" s="68"/>
      <c r="B8" s="64" t="s">
        <v>21</v>
      </c>
      <c r="C8" s="68"/>
      <c r="D8" s="69"/>
      <c r="E8" s="12"/>
      <c r="F8" s="12"/>
      <c r="G8" s="12"/>
      <c r="H8" s="12"/>
      <c r="I8" s="12"/>
      <c r="K8" s="13"/>
      <c r="L8" s="14"/>
      <c r="M8" s="15"/>
      <c r="R8" s="15"/>
      <c r="S8" s="15"/>
      <c r="T8" s="70"/>
      <c r="U8" s="70"/>
      <c r="V8" s="70"/>
    </row>
    <row r="9" spans="1:25" s="17" customFormat="1" x14ac:dyDescent="0.2">
      <c r="B9" s="64" t="s">
        <v>22</v>
      </c>
      <c r="T9" s="8"/>
      <c r="U9" s="105" t="s">
        <v>76</v>
      </c>
      <c r="V9" s="15"/>
    </row>
    <row r="10" spans="1:25" s="17" customFormat="1" x14ac:dyDescent="0.2">
      <c r="B10" s="18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110"/>
      <c r="U10" s="93"/>
      <c r="V10" s="19"/>
    </row>
    <row r="11" spans="1:25" s="17" customFormat="1" x14ac:dyDescent="0.2">
      <c r="B11" s="18"/>
      <c r="D11" s="151" t="s">
        <v>82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93"/>
      <c r="V11" s="19"/>
    </row>
    <row r="12" spans="1:25" s="17" customFormat="1" x14ac:dyDescent="0.2">
      <c r="B12" s="18"/>
      <c r="D12" s="151" t="s">
        <v>83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10"/>
      <c r="T12" s="20"/>
      <c r="U12" s="152"/>
      <c r="V12" s="152"/>
    </row>
    <row r="13" spans="1:25" s="17" customFormat="1" ht="16.5" customHeight="1" x14ac:dyDescent="0.2">
      <c r="A13" s="150" t="s">
        <v>0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</row>
    <row r="14" spans="1:25" s="17" customFormat="1" x14ac:dyDescent="0.2">
      <c r="B14" s="18"/>
      <c r="D14" s="151" t="s">
        <v>84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10"/>
      <c r="T14" s="20"/>
      <c r="U14" s="71"/>
      <c r="V14" s="71"/>
    </row>
    <row r="15" spans="1:25" s="17" customFormat="1" ht="15.75" customHeight="1" x14ac:dyDescent="0.2">
      <c r="B15" s="18"/>
      <c r="D15" s="62"/>
      <c r="E15" s="62"/>
      <c r="F15" s="62"/>
      <c r="G15" s="62"/>
      <c r="H15" s="62"/>
      <c r="I15" s="62"/>
      <c r="J15" s="62"/>
      <c r="K15" s="72"/>
      <c r="L15" s="73"/>
      <c r="M15" s="62"/>
      <c r="N15" s="62"/>
      <c r="O15" s="62"/>
      <c r="P15" s="62"/>
      <c r="Q15" s="62"/>
      <c r="R15" s="62"/>
      <c r="S15" s="110"/>
      <c r="T15" s="20"/>
      <c r="U15" s="152"/>
      <c r="V15" s="152"/>
    </row>
    <row r="16" spans="1:25" s="17" customFormat="1" ht="14.25" customHeight="1" x14ac:dyDescent="0.2">
      <c r="B16" s="18"/>
      <c r="D16" s="62"/>
      <c r="E16" s="62"/>
      <c r="F16" s="62"/>
      <c r="G16" s="62"/>
      <c r="H16" s="62"/>
      <c r="I16" s="62"/>
      <c r="J16" s="62"/>
      <c r="K16" s="72"/>
      <c r="L16" s="73"/>
      <c r="M16" s="62"/>
      <c r="N16" s="62"/>
      <c r="O16" s="62"/>
      <c r="P16" s="62"/>
      <c r="Q16" s="62"/>
      <c r="R16" s="62"/>
      <c r="S16" s="110"/>
      <c r="T16" s="20"/>
      <c r="U16" s="71"/>
      <c r="V16" s="71"/>
    </row>
    <row r="17" spans="1:22" s="55" customFormat="1" ht="18.75" customHeight="1" x14ac:dyDescent="0.25">
      <c r="A17" s="153" t="s">
        <v>1</v>
      </c>
      <c r="B17" s="153" t="s">
        <v>28</v>
      </c>
      <c r="C17" s="140" t="s">
        <v>2</v>
      </c>
      <c r="D17" s="140" t="s">
        <v>3</v>
      </c>
      <c r="E17" s="140" t="s">
        <v>29</v>
      </c>
      <c r="F17" s="140" t="s">
        <v>12</v>
      </c>
      <c r="G17" s="141" t="s">
        <v>30</v>
      </c>
      <c r="H17" s="141" t="s">
        <v>31</v>
      </c>
      <c r="I17" s="141" t="s">
        <v>4</v>
      </c>
      <c r="J17" s="140" t="s">
        <v>35</v>
      </c>
      <c r="K17" s="153" t="s">
        <v>5</v>
      </c>
      <c r="L17" s="153"/>
      <c r="M17" s="153"/>
      <c r="N17" s="153"/>
      <c r="O17" s="153"/>
      <c r="P17" s="153"/>
      <c r="Q17" s="153"/>
      <c r="R17" s="153"/>
      <c r="S17" s="153"/>
      <c r="T17" s="153"/>
      <c r="U17" s="144" t="s">
        <v>117</v>
      </c>
      <c r="V17" s="144" t="s">
        <v>6</v>
      </c>
    </row>
    <row r="18" spans="1:22" s="56" customFormat="1" ht="199.5" customHeight="1" x14ac:dyDescent="0.25">
      <c r="A18" s="153"/>
      <c r="B18" s="153"/>
      <c r="C18" s="140"/>
      <c r="D18" s="140"/>
      <c r="E18" s="140"/>
      <c r="F18" s="140"/>
      <c r="G18" s="142"/>
      <c r="H18" s="142"/>
      <c r="I18" s="142"/>
      <c r="J18" s="140"/>
      <c r="K18" s="145" t="s">
        <v>38</v>
      </c>
      <c r="L18" s="146"/>
      <c r="M18" s="141" t="s">
        <v>90</v>
      </c>
      <c r="N18" s="141" t="s">
        <v>11</v>
      </c>
      <c r="O18" s="145" t="s">
        <v>40</v>
      </c>
      <c r="P18" s="146"/>
      <c r="Q18" s="141" t="s">
        <v>94</v>
      </c>
      <c r="R18" s="141" t="s">
        <v>8</v>
      </c>
      <c r="S18" s="147" t="s">
        <v>134</v>
      </c>
      <c r="T18" s="141" t="s">
        <v>112</v>
      </c>
      <c r="U18" s="144"/>
      <c r="V18" s="144"/>
    </row>
    <row r="19" spans="1:22" s="56" customFormat="1" ht="47.25" customHeight="1" x14ac:dyDescent="0.25">
      <c r="A19" s="153"/>
      <c r="B19" s="153"/>
      <c r="C19" s="140"/>
      <c r="D19" s="140"/>
      <c r="E19" s="140"/>
      <c r="F19" s="140"/>
      <c r="G19" s="143"/>
      <c r="H19" s="143"/>
      <c r="I19" s="143"/>
      <c r="J19" s="140"/>
      <c r="K19" s="74" t="s">
        <v>9</v>
      </c>
      <c r="L19" s="75" t="s">
        <v>10</v>
      </c>
      <c r="M19" s="143"/>
      <c r="N19" s="143"/>
      <c r="O19" s="76" t="s">
        <v>9</v>
      </c>
      <c r="P19" s="75" t="s">
        <v>10</v>
      </c>
      <c r="Q19" s="143"/>
      <c r="R19" s="143"/>
      <c r="S19" s="148"/>
      <c r="T19" s="143"/>
      <c r="U19" s="144"/>
      <c r="V19" s="144"/>
    </row>
    <row r="20" spans="1:22" s="25" customFormat="1" ht="21" customHeight="1" x14ac:dyDescent="0.25">
      <c r="A20" s="77">
        <v>1</v>
      </c>
      <c r="B20" s="77">
        <v>2</v>
      </c>
      <c r="C20" s="77">
        <v>3</v>
      </c>
      <c r="D20" s="77">
        <v>4</v>
      </c>
      <c r="E20" s="77">
        <v>5</v>
      </c>
      <c r="F20" s="77">
        <v>6</v>
      </c>
      <c r="G20" s="77">
        <v>7</v>
      </c>
      <c r="H20" s="77">
        <v>8</v>
      </c>
      <c r="I20" s="77">
        <v>9</v>
      </c>
      <c r="J20" s="77">
        <v>10</v>
      </c>
      <c r="K20" s="77">
        <v>11</v>
      </c>
      <c r="L20" s="77">
        <v>12</v>
      </c>
      <c r="M20" s="77">
        <v>13</v>
      </c>
      <c r="N20" s="77">
        <v>14</v>
      </c>
      <c r="O20" s="77">
        <v>15</v>
      </c>
      <c r="P20" s="77">
        <v>16</v>
      </c>
      <c r="Q20" s="77">
        <v>17</v>
      </c>
      <c r="R20" s="77">
        <v>18</v>
      </c>
      <c r="S20" s="112" t="s">
        <v>126</v>
      </c>
      <c r="T20" s="77">
        <v>19</v>
      </c>
      <c r="U20" s="77">
        <v>20</v>
      </c>
      <c r="V20" s="77">
        <v>21</v>
      </c>
    </row>
    <row r="21" spans="1:22" s="32" customFormat="1" ht="24" customHeight="1" x14ac:dyDescent="0.25">
      <c r="A21" s="80">
        <v>1</v>
      </c>
      <c r="B21" s="81" t="s">
        <v>28</v>
      </c>
      <c r="C21" s="75"/>
      <c r="D21" s="75">
        <v>10000</v>
      </c>
      <c r="E21" s="75">
        <v>720</v>
      </c>
      <c r="F21" s="75">
        <f>ROUND(H21/E21,2)</f>
        <v>0.56999999999999995</v>
      </c>
      <c r="G21" s="75">
        <f>D21*10/E21</f>
        <v>138.88888888888889</v>
      </c>
      <c r="H21" s="75">
        <v>408</v>
      </c>
      <c r="I21" s="75">
        <f>ROUND(H21/10,2)</f>
        <v>40.799999999999997</v>
      </c>
      <c r="J21" s="75">
        <f>ROUND(I21*G21,2)</f>
        <v>5666.67</v>
      </c>
      <c r="K21" s="74">
        <v>0.15</v>
      </c>
      <c r="L21" s="75">
        <f>ROUND(K21*J21,2)</f>
        <v>850</v>
      </c>
      <c r="M21" s="75"/>
      <c r="N21" s="75">
        <v>1200</v>
      </c>
      <c r="O21" s="108"/>
      <c r="P21" s="75">
        <f>ROUND(J21*O21,2)</f>
        <v>0</v>
      </c>
      <c r="Q21" s="75">
        <v>1500</v>
      </c>
      <c r="R21" s="75"/>
      <c r="S21" s="75"/>
      <c r="T21" s="82">
        <f>ROUND(J21+L21+M21+N21+P21+Q21+R21+S21,2)</f>
        <v>9216.67</v>
      </c>
      <c r="U21" s="82">
        <f>ROUND(T21*0.5,2)</f>
        <v>4608.34</v>
      </c>
      <c r="V21" s="82">
        <f>ROUND(T21+U21,2)</f>
        <v>13825.01</v>
      </c>
    </row>
    <row r="22" spans="1:22" s="32" customFormat="1" ht="24" customHeight="1" x14ac:dyDescent="0.25">
      <c r="A22" s="80">
        <v>2</v>
      </c>
      <c r="B22" s="81" t="s">
        <v>71</v>
      </c>
      <c r="C22" s="75"/>
      <c r="D22" s="75"/>
      <c r="E22" s="75"/>
      <c r="F22" s="75"/>
      <c r="G22" s="75"/>
      <c r="H22" s="75"/>
      <c r="I22" s="75"/>
      <c r="J22" s="75"/>
      <c r="K22" s="74"/>
      <c r="L22" s="75"/>
      <c r="M22" s="75"/>
      <c r="N22" s="75"/>
      <c r="O22" s="108"/>
      <c r="P22" s="75"/>
      <c r="Q22" s="75"/>
      <c r="R22" s="75"/>
      <c r="S22" s="75"/>
      <c r="T22" s="82"/>
      <c r="U22" s="82"/>
      <c r="V22" s="82"/>
    </row>
    <row r="23" spans="1:22" s="54" customFormat="1" x14ac:dyDescent="0.2">
      <c r="A23" s="83"/>
      <c r="B23" s="84" t="s">
        <v>72</v>
      </c>
      <c r="C23" s="87"/>
      <c r="D23" s="94"/>
      <c r="E23" s="87"/>
      <c r="F23" s="87">
        <f>SUM(F21:F22)</f>
        <v>0.56999999999999995</v>
      </c>
      <c r="G23" s="94"/>
      <c r="H23" s="87">
        <f>SUM(H21:H22)</f>
        <v>408</v>
      </c>
      <c r="I23" s="87">
        <f>SUM(I21:I22)</f>
        <v>40.799999999999997</v>
      </c>
      <c r="J23" s="87">
        <f>SUM(J21:J22)</f>
        <v>5666.67</v>
      </c>
      <c r="K23" s="87"/>
      <c r="L23" s="87">
        <f>SUM(L21:L22)</f>
        <v>850</v>
      </c>
      <c r="M23" s="87">
        <f>SUM(M21:M22)</f>
        <v>0</v>
      </c>
      <c r="N23" s="87">
        <f>SUM(N21:N22)</f>
        <v>1200</v>
      </c>
      <c r="O23" s="87"/>
      <c r="P23" s="87">
        <f t="shared" ref="P23:V23" si="0">SUM(P21:P22)</f>
        <v>0</v>
      </c>
      <c r="Q23" s="87">
        <f t="shared" si="0"/>
        <v>1500</v>
      </c>
      <c r="R23" s="87">
        <f>SUM(R21:R22)</f>
        <v>0</v>
      </c>
      <c r="S23" s="87">
        <f t="shared" si="0"/>
        <v>0</v>
      </c>
      <c r="T23" s="87">
        <f t="shared" si="0"/>
        <v>9216.67</v>
      </c>
      <c r="U23" s="87">
        <f t="shared" si="0"/>
        <v>4608.34</v>
      </c>
      <c r="V23" s="87">
        <f t="shared" si="0"/>
        <v>13825.01</v>
      </c>
    </row>
    <row r="24" spans="1:22" s="54" customFormat="1" ht="12.75" customHeight="1" x14ac:dyDescent="0.2">
      <c r="A24" s="8"/>
      <c r="B24" s="91" t="s">
        <v>93</v>
      </c>
      <c r="C24" s="8"/>
      <c r="D24" s="8"/>
      <c r="E24" s="12"/>
      <c r="F24" s="12"/>
      <c r="G24" s="12"/>
      <c r="H24" s="12"/>
      <c r="I24" s="12"/>
      <c r="J24" s="8"/>
      <c r="K24" s="13"/>
      <c r="L24" s="14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s="54" customFormat="1" ht="12.75" customHeight="1" x14ac:dyDescent="0.2">
      <c r="A25" s="8"/>
      <c r="B25" s="64"/>
      <c r="C25" s="8"/>
      <c r="D25" s="8"/>
      <c r="E25" s="12"/>
      <c r="F25" s="12"/>
      <c r="G25" s="12"/>
      <c r="H25" s="88"/>
      <c r="I25" s="88"/>
      <c r="J25" s="88"/>
      <c r="K25" s="88"/>
      <c r="L25" s="8"/>
      <c r="M25" s="71"/>
      <c r="N25" s="8"/>
      <c r="O25" s="8"/>
      <c r="P25" s="8"/>
      <c r="Q25" s="8"/>
      <c r="R25" s="8"/>
      <c r="S25" s="8"/>
      <c r="T25" s="8"/>
      <c r="U25" s="8"/>
      <c r="V25" s="8"/>
    </row>
    <row r="26" spans="1:22" s="54" customFormat="1" ht="13.5" customHeight="1" x14ac:dyDescent="0.2">
      <c r="A26" s="8"/>
      <c r="B26" s="64" t="s">
        <v>89</v>
      </c>
      <c r="C26" s="8"/>
      <c r="D26" s="117"/>
      <c r="E26" s="117"/>
      <c r="F26" s="114"/>
      <c r="G26" s="114"/>
      <c r="H26" s="116" t="s">
        <v>130</v>
      </c>
      <c r="I26" s="116"/>
      <c r="J26" s="8"/>
      <c r="K26" s="8"/>
      <c r="L26" s="64" t="s">
        <v>88</v>
      </c>
      <c r="M26" s="8"/>
      <c r="N26" s="8"/>
      <c r="O26" s="8"/>
      <c r="P26" s="8"/>
      <c r="Q26" s="97"/>
      <c r="R26" s="114"/>
      <c r="S26" s="114"/>
      <c r="T26" s="115" t="s">
        <v>114</v>
      </c>
      <c r="U26" s="97"/>
      <c r="V26" s="8"/>
    </row>
    <row r="27" spans="1:22" s="54" customFormat="1" ht="12.75" customHeight="1" x14ac:dyDescent="0.2">
      <c r="A27" s="8"/>
      <c r="B27" s="64"/>
      <c r="C27" s="8"/>
      <c r="D27" s="8"/>
      <c r="E27" s="118"/>
      <c r="F27" s="118"/>
      <c r="G27" s="118"/>
      <c r="H27" s="13"/>
      <c r="I27" s="14"/>
      <c r="J27" s="8"/>
      <c r="K27" s="8"/>
      <c r="L27" s="64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s="54" customFormat="1" ht="15" customHeight="1" x14ac:dyDescent="0.2">
      <c r="A28" s="8"/>
      <c r="B28" s="64" t="s">
        <v>77</v>
      </c>
      <c r="C28" s="8"/>
      <c r="D28" s="8"/>
      <c r="E28" s="118"/>
      <c r="F28" s="114"/>
      <c r="G28" s="114"/>
      <c r="H28" s="90" t="s">
        <v>78</v>
      </c>
      <c r="I28" s="14"/>
      <c r="J28" s="8"/>
      <c r="K28" s="8"/>
      <c r="L28" s="64" t="s">
        <v>87</v>
      </c>
      <c r="M28" s="8"/>
      <c r="N28" s="8"/>
      <c r="O28" s="8"/>
      <c r="P28" s="8"/>
      <c r="Q28" s="97"/>
      <c r="R28" s="114"/>
      <c r="S28" s="114"/>
      <c r="T28" s="115" t="s">
        <v>114</v>
      </c>
      <c r="U28" s="97"/>
      <c r="V28" s="8"/>
    </row>
    <row r="29" spans="1:22" s="54" customFormat="1" x14ac:dyDescent="0.2">
      <c r="A29" s="8"/>
      <c r="B29" s="121"/>
      <c r="C29" s="8"/>
      <c r="D29" s="8"/>
      <c r="E29" s="118"/>
      <c r="F29" s="118"/>
      <c r="G29" s="117"/>
      <c r="H29" s="117"/>
      <c r="I29" s="90"/>
      <c r="J29" s="8"/>
      <c r="K29" s="8"/>
      <c r="L29" s="64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s="54" customFormat="1" x14ac:dyDescent="0.2">
      <c r="A30" s="8"/>
      <c r="B30" s="64" t="s">
        <v>131</v>
      </c>
      <c r="C30" s="8"/>
      <c r="D30" s="8"/>
      <c r="E30" s="118"/>
      <c r="F30" s="114"/>
      <c r="G30" s="114"/>
      <c r="H30" s="90" t="s">
        <v>132</v>
      </c>
      <c r="I30" s="90"/>
      <c r="J30" s="8"/>
      <c r="K30" s="8"/>
      <c r="L30" s="64" t="s">
        <v>86</v>
      </c>
      <c r="M30" s="8"/>
      <c r="N30" s="8"/>
      <c r="O30" s="8"/>
      <c r="P30" s="8"/>
      <c r="Q30" s="97"/>
      <c r="R30" s="114"/>
      <c r="S30" s="114"/>
      <c r="T30" s="115" t="s">
        <v>114</v>
      </c>
      <c r="U30" s="97"/>
      <c r="V30" s="8"/>
    </row>
    <row r="31" spans="1:22" s="54" customFormat="1" x14ac:dyDescent="0.2">
      <c r="A31" s="8"/>
      <c r="B31" s="64" t="s">
        <v>133</v>
      </c>
      <c r="C31" s="121"/>
      <c r="E31" s="57"/>
      <c r="F31" s="57"/>
      <c r="G31" s="113"/>
      <c r="H31" s="113"/>
      <c r="I31" s="51"/>
      <c r="J31" s="14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s="54" customFormat="1" x14ac:dyDescent="0.2">
      <c r="A32" s="8"/>
      <c r="E32" s="57"/>
      <c r="F32" s="57"/>
      <c r="G32" s="59"/>
      <c r="H32" s="59"/>
      <c r="I32" s="51"/>
      <c r="J32" s="14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2:10" s="54" customFormat="1" x14ac:dyDescent="0.2">
      <c r="E33" s="57"/>
      <c r="F33" s="57"/>
      <c r="G33" s="59"/>
      <c r="H33" s="59"/>
      <c r="I33" s="51"/>
      <c r="J33" s="58"/>
    </row>
    <row r="34" spans="2:10" s="54" customFormat="1" x14ac:dyDescent="0.2">
      <c r="E34" s="57"/>
      <c r="F34" s="57"/>
      <c r="G34" s="59"/>
      <c r="H34" s="59"/>
      <c r="I34" s="51"/>
      <c r="J34" s="58"/>
    </row>
    <row r="35" spans="2:10" s="54" customFormat="1" x14ac:dyDescent="0.2">
      <c r="B35" s="2"/>
      <c r="C35" s="7"/>
      <c r="D35" s="60"/>
      <c r="E35" s="61"/>
      <c r="F35" s="61"/>
      <c r="G35" s="61"/>
      <c r="H35" s="4"/>
      <c r="I35" s="4"/>
      <c r="J35" s="58"/>
    </row>
    <row r="36" spans="2:10" s="54" customFormat="1" x14ac:dyDescent="0.2">
      <c r="B36" s="2"/>
      <c r="C36" s="7"/>
      <c r="D36" s="60"/>
      <c r="E36" s="61"/>
      <c r="F36" s="61"/>
      <c r="G36" s="61"/>
      <c r="H36" s="4"/>
      <c r="I36" s="4"/>
      <c r="J36" s="58"/>
    </row>
  </sheetData>
  <sheetProtection selectLockedCells="1" selectUnlockedCells="1"/>
  <mergeCells count="31">
    <mergeCell ref="A1:V1"/>
    <mergeCell ref="A2:V2"/>
    <mergeCell ref="A13:V13"/>
    <mergeCell ref="M18:M19"/>
    <mergeCell ref="D11:T11"/>
    <mergeCell ref="F17:F19"/>
    <mergeCell ref="U15:V15"/>
    <mergeCell ref="A17:A19"/>
    <mergeCell ref="B17:B19"/>
    <mergeCell ref="C17:C19"/>
    <mergeCell ref="T6:V6"/>
    <mergeCell ref="T7:V7"/>
    <mergeCell ref="D12:R12"/>
    <mergeCell ref="U12:V12"/>
    <mergeCell ref="D14:R14"/>
    <mergeCell ref="K17:T17"/>
    <mergeCell ref="U17:U19"/>
    <mergeCell ref="V17:V19"/>
    <mergeCell ref="K18:L18"/>
    <mergeCell ref="N18:N19"/>
    <mergeCell ref="O18:P18"/>
    <mergeCell ref="Q18:Q19"/>
    <mergeCell ref="R18:R19"/>
    <mergeCell ref="T18:T19"/>
    <mergeCell ref="S18:S19"/>
    <mergeCell ref="J17:J19"/>
    <mergeCell ref="D17:D19"/>
    <mergeCell ref="E17:E19"/>
    <mergeCell ref="G17:G19"/>
    <mergeCell ref="H17:H19"/>
    <mergeCell ref="I17:I19"/>
  </mergeCells>
  <pageMargins left="0.31496062992125984" right="0.19685039370078741" top="0.55118110236220474" bottom="0.39370078740157483" header="0" footer="0"/>
  <pageSetup paperSize="9" scale="66" firstPageNumber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zoomScale="80" zoomScaleNormal="80" zoomScaleSheetLayoutView="77" workbookViewId="0">
      <selection activeCell="B26" sqref="B26:U31"/>
    </sheetView>
  </sheetViews>
  <sheetFormatPr defaultRowHeight="12.75" x14ac:dyDescent="0.2"/>
  <cols>
    <col min="1" max="1" width="4.5703125" style="7" customWidth="1"/>
    <col min="2" max="2" width="20.140625" style="2" customWidth="1"/>
    <col min="3" max="3" width="6.28515625" style="7" customWidth="1"/>
    <col min="4" max="4" width="9.5703125" style="60" customWidth="1"/>
    <col min="5" max="5" width="8.7109375" style="61" customWidth="1"/>
    <col min="6" max="6" width="11.85546875" style="1" customWidth="1"/>
    <col min="7" max="7" width="8.42578125" style="5" customWidth="1"/>
    <col min="8" max="8" width="9.140625" style="6" customWidth="1"/>
    <col min="9" max="9" width="7.28515625" style="1" customWidth="1"/>
    <col min="10" max="10" width="9.85546875" style="1" customWidth="1"/>
    <col min="11" max="11" width="7.28515625" style="1" customWidth="1"/>
    <col min="12" max="12" width="8.7109375" style="1" customWidth="1"/>
    <col min="13" max="13" width="9.7109375" style="54" customWidth="1"/>
    <col min="14" max="14" width="9.42578125" style="1" customWidth="1"/>
    <col min="15" max="16" width="9.85546875" style="1" customWidth="1"/>
    <col min="17" max="18" width="9.28515625" style="1" customWidth="1"/>
    <col min="19" max="19" width="14.28515625" style="7" customWidth="1"/>
    <col min="20" max="20" width="12.42578125" style="7" customWidth="1"/>
    <col min="21" max="21" width="13.28515625" style="7" customWidth="1"/>
    <col min="22" max="22" width="9.140625" style="7"/>
    <col min="23" max="23" width="11.7109375" style="7" customWidth="1"/>
    <col min="24" max="24" width="10.140625" style="7" customWidth="1"/>
    <col min="25" max="256" width="9.140625" style="7"/>
    <col min="257" max="257" width="4.5703125" style="7" customWidth="1"/>
    <col min="258" max="258" width="19.28515625" style="7" customWidth="1"/>
    <col min="259" max="259" width="15.7109375" style="7" customWidth="1"/>
    <col min="260" max="260" width="9.5703125" style="7" customWidth="1"/>
    <col min="261" max="261" width="8.7109375" style="7" customWidth="1"/>
    <col min="262" max="264" width="9.7109375" style="7" customWidth="1"/>
    <col min="265" max="265" width="11.85546875" style="7" customWidth="1"/>
    <col min="266" max="266" width="8.42578125" style="7" customWidth="1"/>
    <col min="267" max="267" width="9.140625" style="7" customWidth="1"/>
    <col min="268" max="268" width="5.85546875" style="7" customWidth="1"/>
    <col min="269" max="269" width="8.7109375" style="7" customWidth="1"/>
    <col min="270" max="270" width="9.85546875" style="7" customWidth="1"/>
    <col min="271" max="271" width="8.5703125" style="7" customWidth="1"/>
    <col min="272" max="272" width="8.7109375" style="7" customWidth="1"/>
    <col min="273" max="273" width="9.7109375" style="7" customWidth="1"/>
    <col min="274" max="274" width="11" style="7" customWidth="1"/>
    <col min="275" max="275" width="14.28515625" style="7" customWidth="1"/>
    <col min="276" max="276" width="12.42578125" style="7" customWidth="1"/>
    <col min="277" max="277" width="13.28515625" style="7" customWidth="1"/>
    <col min="278" max="278" width="9.140625" style="7"/>
    <col min="279" max="279" width="11.7109375" style="7" customWidth="1"/>
    <col min="280" max="280" width="10.140625" style="7" customWidth="1"/>
    <col min="281" max="512" width="9.140625" style="7"/>
    <col min="513" max="513" width="4.5703125" style="7" customWidth="1"/>
    <col min="514" max="514" width="19.28515625" style="7" customWidth="1"/>
    <col min="515" max="515" width="15.7109375" style="7" customWidth="1"/>
    <col min="516" max="516" width="9.5703125" style="7" customWidth="1"/>
    <col min="517" max="517" width="8.7109375" style="7" customWidth="1"/>
    <col min="518" max="520" width="9.7109375" style="7" customWidth="1"/>
    <col min="521" max="521" width="11.85546875" style="7" customWidth="1"/>
    <col min="522" max="522" width="8.42578125" style="7" customWidth="1"/>
    <col min="523" max="523" width="9.140625" style="7" customWidth="1"/>
    <col min="524" max="524" width="5.85546875" style="7" customWidth="1"/>
    <col min="525" max="525" width="8.7109375" style="7" customWidth="1"/>
    <col min="526" max="526" width="9.85546875" style="7" customWidth="1"/>
    <col min="527" max="527" width="8.5703125" style="7" customWidth="1"/>
    <col min="528" max="528" width="8.7109375" style="7" customWidth="1"/>
    <col min="529" max="529" width="9.7109375" style="7" customWidth="1"/>
    <col min="530" max="530" width="11" style="7" customWidth="1"/>
    <col min="531" max="531" width="14.28515625" style="7" customWidth="1"/>
    <col min="532" max="532" width="12.42578125" style="7" customWidth="1"/>
    <col min="533" max="533" width="13.28515625" style="7" customWidth="1"/>
    <col min="534" max="534" width="9.140625" style="7"/>
    <col min="535" max="535" width="11.7109375" style="7" customWidth="1"/>
    <col min="536" max="536" width="10.140625" style="7" customWidth="1"/>
    <col min="537" max="768" width="9.140625" style="7"/>
    <col min="769" max="769" width="4.5703125" style="7" customWidth="1"/>
    <col min="770" max="770" width="19.28515625" style="7" customWidth="1"/>
    <col min="771" max="771" width="15.7109375" style="7" customWidth="1"/>
    <col min="772" max="772" width="9.5703125" style="7" customWidth="1"/>
    <col min="773" max="773" width="8.7109375" style="7" customWidth="1"/>
    <col min="774" max="776" width="9.7109375" style="7" customWidth="1"/>
    <col min="777" max="777" width="11.85546875" style="7" customWidth="1"/>
    <col min="778" max="778" width="8.42578125" style="7" customWidth="1"/>
    <col min="779" max="779" width="9.140625" style="7" customWidth="1"/>
    <col min="780" max="780" width="5.85546875" style="7" customWidth="1"/>
    <col min="781" max="781" width="8.7109375" style="7" customWidth="1"/>
    <col min="782" max="782" width="9.85546875" style="7" customWidth="1"/>
    <col min="783" max="783" width="8.5703125" style="7" customWidth="1"/>
    <col min="784" max="784" width="8.7109375" style="7" customWidth="1"/>
    <col min="785" max="785" width="9.7109375" style="7" customWidth="1"/>
    <col min="786" max="786" width="11" style="7" customWidth="1"/>
    <col min="787" max="787" width="14.28515625" style="7" customWidth="1"/>
    <col min="788" max="788" width="12.42578125" style="7" customWidth="1"/>
    <col min="789" max="789" width="13.28515625" style="7" customWidth="1"/>
    <col min="790" max="790" width="9.140625" style="7"/>
    <col min="791" max="791" width="11.7109375" style="7" customWidth="1"/>
    <col min="792" max="792" width="10.140625" style="7" customWidth="1"/>
    <col min="793" max="1024" width="9.140625" style="7"/>
    <col min="1025" max="1025" width="4.5703125" style="7" customWidth="1"/>
    <col min="1026" max="1026" width="19.28515625" style="7" customWidth="1"/>
    <col min="1027" max="1027" width="15.7109375" style="7" customWidth="1"/>
    <col min="1028" max="1028" width="9.5703125" style="7" customWidth="1"/>
    <col min="1029" max="1029" width="8.7109375" style="7" customWidth="1"/>
    <col min="1030" max="1032" width="9.7109375" style="7" customWidth="1"/>
    <col min="1033" max="1033" width="11.85546875" style="7" customWidth="1"/>
    <col min="1034" max="1034" width="8.42578125" style="7" customWidth="1"/>
    <col min="1035" max="1035" width="9.140625" style="7" customWidth="1"/>
    <col min="1036" max="1036" width="5.85546875" style="7" customWidth="1"/>
    <col min="1037" max="1037" width="8.7109375" style="7" customWidth="1"/>
    <col min="1038" max="1038" width="9.85546875" style="7" customWidth="1"/>
    <col min="1039" max="1039" width="8.5703125" style="7" customWidth="1"/>
    <col min="1040" max="1040" width="8.7109375" style="7" customWidth="1"/>
    <col min="1041" max="1041" width="9.7109375" style="7" customWidth="1"/>
    <col min="1042" max="1042" width="11" style="7" customWidth="1"/>
    <col min="1043" max="1043" width="14.28515625" style="7" customWidth="1"/>
    <col min="1044" max="1044" width="12.42578125" style="7" customWidth="1"/>
    <col min="1045" max="1045" width="13.28515625" style="7" customWidth="1"/>
    <col min="1046" max="1046" width="9.140625" style="7"/>
    <col min="1047" max="1047" width="11.7109375" style="7" customWidth="1"/>
    <col min="1048" max="1048" width="10.140625" style="7" customWidth="1"/>
    <col min="1049" max="1280" width="9.140625" style="7"/>
    <col min="1281" max="1281" width="4.5703125" style="7" customWidth="1"/>
    <col min="1282" max="1282" width="19.28515625" style="7" customWidth="1"/>
    <col min="1283" max="1283" width="15.7109375" style="7" customWidth="1"/>
    <col min="1284" max="1284" width="9.5703125" style="7" customWidth="1"/>
    <col min="1285" max="1285" width="8.7109375" style="7" customWidth="1"/>
    <col min="1286" max="1288" width="9.7109375" style="7" customWidth="1"/>
    <col min="1289" max="1289" width="11.85546875" style="7" customWidth="1"/>
    <col min="1290" max="1290" width="8.42578125" style="7" customWidth="1"/>
    <col min="1291" max="1291" width="9.140625" style="7" customWidth="1"/>
    <col min="1292" max="1292" width="5.85546875" style="7" customWidth="1"/>
    <col min="1293" max="1293" width="8.7109375" style="7" customWidth="1"/>
    <col min="1294" max="1294" width="9.85546875" style="7" customWidth="1"/>
    <col min="1295" max="1295" width="8.5703125" style="7" customWidth="1"/>
    <col min="1296" max="1296" width="8.7109375" style="7" customWidth="1"/>
    <col min="1297" max="1297" width="9.7109375" style="7" customWidth="1"/>
    <col min="1298" max="1298" width="11" style="7" customWidth="1"/>
    <col min="1299" max="1299" width="14.28515625" style="7" customWidth="1"/>
    <col min="1300" max="1300" width="12.42578125" style="7" customWidth="1"/>
    <col min="1301" max="1301" width="13.28515625" style="7" customWidth="1"/>
    <col min="1302" max="1302" width="9.140625" style="7"/>
    <col min="1303" max="1303" width="11.7109375" style="7" customWidth="1"/>
    <col min="1304" max="1304" width="10.140625" style="7" customWidth="1"/>
    <col min="1305" max="1536" width="9.140625" style="7"/>
    <col min="1537" max="1537" width="4.5703125" style="7" customWidth="1"/>
    <col min="1538" max="1538" width="19.28515625" style="7" customWidth="1"/>
    <col min="1539" max="1539" width="15.7109375" style="7" customWidth="1"/>
    <col min="1540" max="1540" width="9.5703125" style="7" customWidth="1"/>
    <col min="1541" max="1541" width="8.7109375" style="7" customWidth="1"/>
    <col min="1542" max="1544" width="9.7109375" style="7" customWidth="1"/>
    <col min="1545" max="1545" width="11.85546875" style="7" customWidth="1"/>
    <col min="1546" max="1546" width="8.42578125" style="7" customWidth="1"/>
    <col min="1547" max="1547" width="9.140625" style="7" customWidth="1"/>
    <col min="1548" max="1548" width="5.85546875" style="7" customWidth="1"/>
    <col min="1549" max="1549" width="8.7109375" style="7" customWidth="1"/>
    <col min="1550" max="1550" width="9.85546875" style="7" customWidth="1"/>
    <col min="1551" max="1551" width="8.5703125" style="7" customWidth="1"/>
    <col min="1552" max="1552" width="8.7109375" style="7" customWidth="1"/>
    <col min="1553" max="1553" width="9.7109375" style="7" customWidth="1"/>
    <col min="1554" max="1554" width="11" style="7" customWidth="1"/>
    <col min="1555" max="1555" width="14.28515625" style="7" customWidth="1"/>
    <col min="1556" max="1556" width="12.42578125" style="7" customWidth="1"/>
    <col min="1557" max="1557" width="13.28515625" style="7" customWidth="1"/>
    <col min="1558" max="1558" width="9.140625" style="7"/>
    <col min="1559" max="1559" width="11.7109375" style="7" customWidth="1"/>
    <col min="1560" max="1560" width="10.140625" style="7" customWidth="1"/>
    <col min="1561" max="1792" width="9.140625" style="7"/>
    <col min="1793" max="1793" width="4.5703125" style="7" customWidth="1"/>
    <col min="1794" max="1794" width="19.28515625" style="7" customWidth="1"/>
    <col min="1795" max="1795" width="15.7109375" style="7" customWidth="1"/>
    <col min="1796" max="1796" width="9.5703125" style="7" customWidth="1"/>
    <col min="1797" max="1797" width="8.7109375" style="7" customWidth="1"/>
    <col min="1798" max="1800" width="9.7109375" style="7" customWidth="1"/>
    <col min="1801" max="1801" width="11.85546875" style="7" customWidth="1"/>
    <col min="1802" max="1802" width="8.42578125" style="7" customWidth="1"/>
    <col min="1803" max="1803" width="9.140625" style="7" customWidth="1"/>
    <col min="1804" max="1804" width="5.85546875" style="7" customWidth="1"/>
    <col min="1805" max="1805" width="8.7109375" style="7" customWidth="1"/>
    <col min="1806" max="1806" width="9.85546875" style="7" customWidth="1"/>
    <col min="1807" max="1807" width="8.5703125" style="7" customWidth="1"/>
    <col min="1808" max="1808" width="8.7109375" style="7" customWidth="1"/>
    <col min="1809" max="1809" width="9.7109375" style="7" customWidth="1"/>
    <col min="1810" max="1810" width="11" style="7" customWidth="1"/>
    <col min="1811" max="1811" width="14.28515625" style="7" customWidth="1"/>
    <col min="1812" max="1812" width="12.42578125" style="7" customWidth="1"/>
    <col min="1813" max="1813" width="13.28515625" style="7" customWidth="1"/>
    <col min="1814" max="1814" width="9.140625" style="7"/>
    <col min="1815" max="1815" width="11.7109375" style="7" customWidth="1"/>
    <col min="1816" max="1816" width="10.140625" style="7" customWidth="1"/>
    <col min="1817" max="2048" width="9.140625" style="7"/>
    <col min="2049" max="2049" width="4.5703125" style="7" customWidth="1"/>
    <col min="2050" max="2050" width="19.28515625" style="7" customWidth="1"/>
    <col min="2051" max="2051" width="15.7109375" style="7" customWidth="1"/>
    <col min="2052" max="2052" width="9.5703125" style="7" customWidth="1"/>
    <col min="2053" max="2053" width="8.7109375" style="7" customWidth="1"/>
    <col min="2054" max="2056" width="9.7109375" style="7" customWidth="1"/>
    <col min="2057" max="2057" width="11.85546875" style="7" customWidth="1"/>
    <col min="2058" max="2058" width="8.42578125" style="7" customWidth="1"/>
    <col min="2059" max="2059" width="9.140625" style="7" customWidth="1"/>
    <col min="2060" max="2060" width="5.85546875" style="7" customWidth="1"/>
    <col min="2061" max="2061" width="8.7109375" style="7" customWidth="1"/>
    <col min="2062" max="2062" width="9.85546875" style="7" customWidth="1"/>
    <col min="2063" max="2063" width="8.5703125" style="7" customWidth="1"/>
    <col min="2064" max="2064" width="8.7109375" style="7" customWidth="1"/>
    <col min="2065" max="2065" width="9.7109375" style="7" customWidth="1"/>
    <col min="2066" max="2066" width="11" style="7" customWidth="1"/>
    <col min="2067" max="2067" width="14.28515625" style="7" customWidth="1"/>
    <col min="2068" max="2068" width="12.42578125" style="7" customWidth="1"/>
    <col min="2069" max="2069" width="13.28515625" style="7" customWidth="1"/>
    <col min="2070" max="2070" width="9.140625" style="7"/>
    <col min="2071" max="2071" width="11.7109375" style="7" customWidth="1"/>
    <col min="2072" max="2072" width="10.140625" style="7" customWidth="1"/>
    <col min="2073" max="2304" width="9.140625" style="7"/>
    <col min="2305" max="2305" width="4.5703125" style="7" customWidth="1"/>
    <col min="2306" max="2306" width="19.28515625" style="7" customWidth="1"/>
    <col min="2307" max="2307" width="15.7109375" style="7" customWidth="1"/>
    <col min="2308" max="2308" width="9.5703125" style="7" customWidth="1"/>
    <col min="2309" max="2309" width="8.7109375" style="7" customWidth="1"/>
    <col min="2310" max="2312" width="9.7109375" style="7" customWidth="1"/>
    <col min="2313" max="2313" width="11.85546875" style="7" customWidth="1"/>
    <col min="2314" max="2314" width="8.42578125" style="7" customWidth="1"/>
    <col min="2315" max="2315" width="9.140625" style="7" customWidth="1"/>
    <col min="2316" max="2316" width="5.85546875" style="7" customWidth="1"/>
    <col min="2317" max="2317" width="8.7109375" style="7" customWidth="1"/>
    <col min="2318" max="2318" width="9.85546875" style="7" customWidth="1"/>
    <col min="2319" max="2319" width="8.5703125" style="7" customWidth="1"/>
    <col min="2320" max="2320" width="8.7109375" style="7" customWidth="1"/>
    <col min="2321" max="2321" width="9.7109375" style="7" customWidth="1"/>
    <col min="2322" max="2322" width="11" style="7" customWidth="1"/>
    <col min="2323" max="2323" width="14.28515625" style="7" customWidth="1"/>
    <col min="2324" max="2324" width="12.42578125" style="7" customWidth="1"/>
    <col min="2325" max="2325" width="13.28515625" style="7" customWidth="1"/>
    <col min="2326" max="2326" width="9.140625" style="7"/>
    <col min="2327" max="2327" width="11.7109375" style="7" customWidth="1"/>
    <col min="2328" max="2328" width="10.140625" style="7" customWidth="1"/>
    <col min="2329" max="2560" width="9.140625" style="7"/>
    <col min="2561" max="2561" width="4.5703125" style="7" customWidth="1"/>
    <col min="2562" max="2562" width="19.28515625" style="7" customWidth="1"/>
    <col min="2563" max="2563" width="15.7109375" style="7" customWidth="1"/>
    <col min="2564" max="2564" width="9.5703125" style="7" customWidth="1"/>
    <col min="2565" max="2565" width="8.7109375" style="7" customWidth="1"/>
    <col min="2566" max="2568" width="9.7109375" style="7" customWidth="1"/>
    <col min="2569" max="2569" width="11.85546875" style="7" customWidth="1"/>
    <col min="2570" max="2570" width="8.42578125" style="7" customWidth="1"/>
    <col min="2571" max="2571" width="9.140625" style="7" customWidth="1"/>
    <col min="2572" max="2572" width="5.85546875" style="7" customWidth="1"/>
    <col min="2573" max="2573" width="8.7109375" style="7" customWidth="1"/>
    <col min="2574" max="2574" width="9.85546875" style="7" customWidth="1"/>
    <col min="2575" max="2575" width="8.5703125" style="7" customWidth="1"/>
    <col min="2576" max="2576" width="8.7109375" style="7" customWidth="1"/>
    <col min="2577" max="2577" width="9.7109375" style="7" customWidth="1"/>
    <col min="2578" max="2578" width="11" style="7" customWidth="1"/>
    <col min="2579" max="2579" width="14.28515625" style="7" customWidth="1"/>
    <col min="2580" max="2580" width="12.42578125" style="7" customWidth="1"/>
    <col min="2581" max="2581" width="13.28515625" style="7" customWidth="1"/>
    <col min="2582" max="2582" width="9.140625" style="7"/>
    <col min="2583" max="2583" width="11.7109375" style="7" customWidth="1"/>
    <col min="2584" max="2584" width="10.140625" style="7" customWidth="1"/>
    <col min="2585" max="2816" width="9.140625" style="7"/>
    <col min="2817" max="2817" width="4.5703125" style="7" customWidth="1"/>
    <col min="2818" max="2818" width="19.28515625" style="7" customWidth="1"/>
    <col min="2819" max="2819" width="15.7109375" style="7" customWidth="1"/>
    <col min="2820" max="2820" width="9.5703125" style="7" customWidth="1"/>
    <col min="2821" max="2821" width="8.7109375" style="7" customWidth="1"/>
    <col min="2822" max="2824" width="9.7109375" style="7" customWidth="1"/>
    <col min="2825" max="2825" width="11.85546875" style="7" customWidth="1"/>
    <col min="2826" max="2826" width="8.42578125" style="7" customWidth="1"/>
    <col min="2827" max="2827" width="9.140625" style="7" customWidth="1"/>
    <col min="2828" max="2828" width="5.85546875" style="7" customWidth="1"/>
    <col min="2829" max="2829" width="8.7109375" style="7" customWidth="1"/>
    <col min="2830" max="2830" width="9.85546875" style="7" customWidth="1"/>
    <col min="2831" max="2831" width="8.5703125" style="7" customWidth="1"/>
    <col min="2832" max="2832" width="8.7109375" style="7" customWidth="1"/>
    <col min="2833" max="2833" width="9.7109375" style="7" customWidth="1"/>
    <col min="2834" max="2834" width="11" style="7" customWidth="1"/>
    <col min="2835" max="2835" width="14.28515625" style="7" customWidth="1"/>
    <col min="2836" max="2836" width="12.42578125" style="7" customWidth="1"/>
    <col min="2837" max="2837" width="13.28515625" style="7" customWidth="1"/>
    <col min="2838" max="2838" width="9.140625" style="7"/>
    <col min="2839" max="2839" width="11.7109375" style="7" customWidth="1"/>
    <col min="2840" max="2840" width="10.140625" style="7" customWidth="1"/>
    <col min="2841" max="3072" width="9.140625" style="7"/>
    <col min="3073" max="3073" width="4.5703125" style="7" customWidth="1"/>
    <col min="3074" max="3074" width="19.28515625" style="7" customWidth="1"/>
    <col min="3075" max="3075" width="15.7109375" style="7" customWidth="1"/>
    <col min="3076" max="3076" width="9.5703125" style="7" customWidth="1"/>
    <col min="3077" max="3077" width="8.7109375" style="7" customWidth="1"/>
    <col min="3078" max="3080" width="9.7109375" style="7" customWidth="1"/>
    <col min="3081" max="3081" width="11.85546875" style="7" customWidth="1"/>
    <col min="3082" max="3082" width="8.42578125" style="7" customWidth="1"/>
    <col min="3083" max="3083" width="9.140625" style="7" customWidth="1"/>
    <col min="3084" max="3084" width="5.85546875" style="7" customWidth="1"/>
    <col min="3085" max="3085" width="8.7109375" style="7" customWidth="1"/>
    <col min="3086" max="3086" width="9.85546875" style="7" customWidth="1"/>
    <col min="3087" max="3087" width="8.5703125" style="7" customWidth="1"/>
    <col min="3088" max="3088" width="8.7109375" style="7" customWidth="1"/>
    <col min="3089" max="3089" width="9.7109375" style="7" customWidth="1"/>
    <col min="3090" max="3090" width="11" style="7" customWidth="1"/>
    <col min="3091" max="3091" width="14.28515625" style="7" customWidth="1"/>
    <col min="3092" max="3092" width="12.42578125" style="7" customWidth="1"/>
    <col min="3093" max="3093" width="13.28515625" style="7" customWidth="1"/>
    <col min="3094" max="3094" width="9.140625" style="7"/>
    <col min="3095" max="3095" width="11.7109375" style="7" customWidth="1"/>
    <col min="3096" max="3096" width="10.140625" style="7" customWidth="1"/>
    <col min="3097" max="3328" width="9.140625" style="7"/>
    <col min="3329" max="3329" width="4.5703125" style="7" customWidth="1"/>
    <col min="3330" max="3330" width="19.28515625" style="7" customWidth="1"/>
    <col min="3331" max="3331" width="15.7109375" style="7" customWidth="1"/>
    <col min="3332" max="3332" width="9.5703125" style="7" customWidth="1"/>
    <col min="3333" max="3333" width="8.7109375" style="7" customWidth="1"/>
    <col min="3334" max="3336" width="9.7109375" style="7" customWidth="1"/>
    <col min="3337" max="3337" width="11.85546875" style="7" customWidth="1"/>
    <col min="3338" max="3338" width="8.42578125" style="7" customWidth="1"/>
    <col min="3339" max="3339" width="9.140625" style="7" customWidth="1"/>
    <col min="3340" max="3340" width="5.85546875" style="7" customWidth="1"/>
    <col min="3341" max="3341" width="8.7109375" style="7" customWidth="1"/>
    <col min="3342" max="3342" width="9.85546875" style="7" customWidth="1"/>
    <col min="3343" max="3343" width="8.5703125" style="7" customWidth="1"/>
    <col min="3344" max="3344" width="8.7109375" style="7" customWidth="1"/>
    <col min="3345" max="3345" width="9.7109375" style="7" customWidth="1"/>
    <col min="3346" max="3346" width="11" style="7" customWidth="1"/>
    <col min="3347" max="3347" width="14.28515625" style="7" customWidth="1"/>
    <col min="3348" max="3348" width="12.42578125" style="7" customWidth="1"/>
    <col min="3349" max="3349" width="13.28515625" style="7" customWidth="1"/>
    <col min="3350" max="3350" width="9.140625" style="7"/>
    <col min="3351" max="3351" width="11.7109375" style="7" customWidth="1"/>
    <col min="3352" max="3352" width="10.140625" style="7" customWidth="1"/>
    <col min="3353" max="3584" width="9.140625" style="7"/>
    <col min="3585" max="3585" width="4.5703125" style="7" customWidth="1"/>
    <col min="3586" max="3586" width="19.28515625" style="7" customWidth="1"/>
    <col min="3587" max="3587" width="15.7109375" style="7" customWidth="1"/>
    <col min="3588" max="3588" width="9.5703125" style="7" customWidth="1"/>
    <col min="3589" max="3589" width="8.7109375" style="7" customWidth="1"/>
    <col min="3590" max="3592" width="9.7109375" style="7" customWidth="1"/>
    <col min="3593" max="3593" width="11.85546875" style="7" customWidth="1"/>
    <col min="3594" max="3594" width="8.42578125" style="7" customWidth="1"/>
    <col min="3595" max="3595" width="9.140625" style="7" customWidth="1"/>
    <col min="3596" max="3596" width="5.85546875" style="7" customWidth="1"/>
    <col min="3597" max="3597" width="8.7109375" style="7" customWidth="1"/>
    <col min="3598" max="3598" width="9.85546875" style="7" customWidth="1"/>
    <col min="3599" max="3599" width="8.5703125" style="7" customWidth="1"/>
    <col min="3600" max="3600" width="8.7109375" style="7" customWidth="1"/>
    <col min="3601" max="3601" width="9.7109375" style="7" customWidth="1"/>
    <col min="3602" max="3602" width="11" style="7" customWidth="1"/>
    <col min="3603" max="3603" width="14.28515625" style="7" customWidth="1"/>
    <col min="3604" max="3604" width="12.42578125" style="7" customWidth="1"/>
    <col min="3605" max="3605" width="13.28515625" style="7" customWidth="1"/>
    <col min="3606" max="3606" width="9.140625" style="7"/>
    <col min="3607" max="3607" width="11.7109375" style="7" customWidth="1"/>
    <col min="3608" max="3608" width="10.140625" style="7" customWidth="1"/>
    <col min="3609" max="3840" width="9.140625" style="7"/>
    <col min="3841" max="3841" width="4.5703125" style="7" customWidth="1"/>
    <col min="3842" max="3842" width="19.28515625" style="7" customWidth="1"/>
    <col min="3843" max="3843" width="15.7109375" style="7" customWidth="1"/>
    <col min="3844" max="3844" width="9.5703125" style="7" customWidth="1"/>
    <col min="3845" max="3845" width="8.7109375" style="7" customWidth="1"/>
    <col min="3846" max="3848" width="9.7109375" style="7" customWidth="1"/>
    <col min="3849" max="3849" width="11.85546875" style="7" customWidth="1"/>
    <col min="3850" max="3850" width="8.42578125" style="7" customWidth="1"/>
    <col min="3851" max="3851" width="9.140625" style="7" customWidth="1"/>
    <col min="3852" max="3852" width="5.85546875" style="7" customWidth="1"/>
    <col min="3853" max="3853" width="8.7109375" style="7" customWidth="1"/>
    <col min="3854" max="3854" width="9.85546875" style="7" customWidth="1"/>
    <col min="3855" max="3855" width="8.5703125" style="7" customWidth="1"/>
    <col min="3856" max="3856" width="8.7109375" style="7" customWidth="1"/>
    <col min="3857" max="3857" width="9.7109375" style="7" customWidth="1"/>
    <col min="3858" max="3858" width="11" style="7" customWidth="1"/>
    <col min="3859" max="3859" width="14.28515625" style="7" customWidth="1"/>
    <col min="3860" max="3860" width="12.42578125" style="7" customWidth="1"/>
    <col min="3861" max="3861" width="13.28515625" style="7" customWidth="1"/>
    <col min="3862" max="3862" width="9.140625" style="7"/>
    <col min="3863" max="3863" width="11.7109375" style="7" customWidth="1"/>
    <col min="3864" max="3864" width="10.140625" style="7" customWidth="1"/>
    <col min="3865" max="4096" width="9.140625" style="7"/>
    <col min="4097" max="4097" width="4.5703125" style="7" customWidth="1"/>
    <col min="4098" max="4098" width="19.28515625" style="7" customWidth="1"/>
    <col min="4099" max="4099" width="15.7109375" style="7" customWidth="1"/>
    <col min="4100" max="4100" width="9.5703125" style="7" customWidth="1"/>
    <col min="4101" max="4101" width="8.7109375" style="7" customWidth="1"/>
    <col min="4102" max="4104" width="9.7109375" style="7" customWidth="1"/>
    <col min="4105" max="4105" width="11.85546875" style="7" customWidth="1"/>
    <col min="4106" max="4106" width="8.42578125" style="7" customWidth="1"/>
    <col min="4107" max="4107" width="9.140625" style="7" customWidth="1"/>
    <col min="4108" max="4108" width="5.85546875" style="7" customWidth="1"/>
    <col min="4109" max="4109" width="8.7109375" style="7" customWidth="1"/>
    <col min="4110" max="4110" width="9.85546875" style="7" customWidth="1"/>
    <col min="4111" max="4111" width="8.5703125" style="7" customWidth="1"/>
    <col min="4112" max="4112" width="8.7109375" style="7" customWidth="1"/>
    <col min="4113" max="4113" width="9.7109375" style="7" customWidth="1"/>
    <col min="4114" max="4114" width="11" style="7" customWidth="1"/>
    <col min="4115" max="4115" width="14.28515625" style="7" customWidth="1"/>
    <col min="4116" max="4116" width="12.42578125" style="7" customWidth="1"/>
    <col min="4117" max="4117" width="13.28515625" style="7" customWidth="1"/>
    <col min="4118" max="4118" width="9.140625" style="7"/>
    <col min="4119" max="4119" width="11.7109375" style="7" customWidth="1"/>
    <col min="4120" max="4120" width="10.140625" style="7" customWidth="1"/>
    <col min="4121" max="4352" width="9.140625" style="7"/>
    <col min="4353" max="4353" width="4.5703125" style="7" customWidth="1"/>
    <col min="4354" max="4354" width="19.28515625" style="7" customWidth="1"/>
    <col min="4355" max="4355" width="15.7109375" style="7" customWidth="1"/>
    <col min="4356" max="4356" width="9.5703125" style="7" customWidth="1"/>
    <col min="4357" max="4357" width="8.7109375" style="7" customWidth="1"/>
    <col min="4358" max="4360" width="9.7109375" style="7" customWidth="1"/>
    <col min="4361" max="4361" width="11.85546875" style="7" customWidth="1"/>
    <col min="4362" max="4362" width="8.42578125" style="7" customWidth="1"/>
    <col min="4363" max="4363" width="9.140625" style="7" customWidth="1"/>
    <col min="4364" max="4364" width="5.85546875" style="7" customWidth="1"/>
    <col min="4365" max="4365" width="8.7109375" style="7" customWidth="1"/>
    <col min="4366" max="4366" width="9.85546875" style="7" customWidth="1"/>
    <col min="4367" max="4367" width="8.5703125" style="7" customWidth="1"/>
    <col min="4368" max="4368" width="8.7109375" style="7" customWidth="1"/>
    <col min="4369" max="4369" width="9.7109375" style="7" customWidth="1"/>
    <col min="4370" max="4370" width="11" style="7" customWidth="1"/>
    <col min="4371" max="4371" width="14.28515625" style="7" customWidth="1"/>
    <col min="4372" max="4372" width="12.42578125" style="7" customWidth="1"/>
    <col min="4373" max="4373" width="13.28515625" style="7" customWidth="1"/>
    <col min="4374" max="4374" width="9.140625" style="7"/>
    <col min="4375" max="4375" width="11.7109375" style="7" customWidth="1"/>
    <col min="4376" max="4376" width="10.140625" style="7" customWidth="1"/>
    <col min="4377" max="4608" width="9.140625" style="7"/>
    <col min="4609" max="4609" width="4.5703125" style="7" customWidth="1"/>
    <col min="4610" max="4610" width="19.28515625" style="7" customWidth="1"/>
    <col min="4611" max="4611" width="15.7109375" style="7" customWidth="1"/>
    <col min="4612" max="4612" width="9.5703125" style="7" customWidth="1"/>
    <col min="4613" max="4613" width="8.7109375" style="7" customWidth="1"/>
    <col min="4614" max="4616" width="9.7109375" style="7" customWidth="1"/>
    <col min="4617" max="4617" width="11.85546875" style="7" customWidth="1"/>
    <col min="4618" max="4618" width="8.42578125" style="7" customWidth="1"/>
    <col min="4619" max="4619" width="9.140625" style="7" customWidth="1"/>
    <col min="4620" max="4620" width="5.85546875" style="7" customWidth="1"/>
    <col min="4621" max="4621" width="8.7109375" style="7" customWidth="1"/>
    <col min="4622" max="4622" width="9.85546875" style="7" customWidth="1"/>
    <col min="4623" max="4623" width="8.5703125" style="7" customWidth="1"/>
    <col min="4624" max="4624" width="8.7109375" style="7" customWidth="1"/>
    <col min="4625" max="4625" width="9.7109375" style="7" customWidth="1"/>
    <col min="4626" max="4626" width="11" style="7" customWidth="1"/>
    <col min="4627" max="4627" width="14.28515625" style="7" customWidth="1"/>
    <col min="4628" max="4628" width="12.42578125" style="7" customWidth="1"/>
    <col min="4629" max="4629" width="13.28515625" style="7" customWidth="1"/>
    <col min="4630" max="4630" width="9.140625" style="7"/>
    <col min="4631" max="4631" width="11.7109375" style="7" customWidth="1"/>
    <col min="4632" max="4632" width="10.140625" style="7" customWidth="1"/>
    <col min="4633" max="4864" width="9.140625" style="7"/>
    <col min="4865" max="4865" width="4.5703125" style="7" customWidth="1"/>
    <col min="4866" max="4866" width="19.28515625" style="7" customWidth="1"/>
    <col min="4867" max="4867" width="15.7109375" style="7" customWidth="1"/>
    <col min="4868" max="4868" width="9.5703125" style="7" customWidth="1"/>
    <col min="4869" max="4869" width="8.7109375" style="7" customWidth="1"/>
    <col min="4870" max="4872" width="9.7109375" style="7" customWidth="1"/>
    <col min="4873" max="4873" width="11.85546875" style="7" customWidth="1"/>
    <col min="4874" max="4874" width="8.42578125" style="7" customWidth="1"/>
    <col min="4875" max="4875" width="9.140625" style="7" customWidth="1"/>
    <col min="4876" max="4876" width="5.85546875" style="7" customWidth="1"/>
    <col min="4877" max="4877" width="8.7109375" style="7" customWidth="1"/>
    <col min="4878" max="4878" width="9.85546875" style="7" customWidth="1"/>
    <col min="4879" max="4879" width="8.5703125" style="7" customWidth="1"/>
    <col min="4880" max="4880" width="8.7109375" style="7" customWidth="1"/>
    <col min="4881" max="4881" width="9.7109375" style="7" customWidth="1"/>
    <col min="4882" max="4882" width="11" style="7" customWidth="1"/>
    <col min="4883" max="4883" width="14.28515625" style="7" customWidth="1"/>
    <col min="4884" max="4884" width="12.42578125" style="7" customWidth="1"/>
    <col min="4885" max="4885" width="13.28515625" style="7" customWidth="1"/>
    <col min="4886" max="4886" width="9.140625" style="7"/>
    <col min="4887" max="4887" width="11.7109375" style="7" customWidth="1"/>
    <col min="4888" max="4888" width="10.140625" style="7" customWidth="1"/>
    <col min="4889" max="5120" width="9.140625" style="7"/>
    <col min="5121" max="5121" width="4.5703125" style="7" customWidth="1"/>
    <col min="5122" max="5122" width="19.28515625" style="7" customWidth="1"/>
    <col min="5123" max="5123" width="15.7109375" style="7" customWidth="1"/>
    <col min="5124" max="5124" width="9.5703125" style="7" customWidth="1"/>
    <col min="5125" max="5125" width="8.7109375" style="7" customWidth="1"/>
    <col min="5126" max="5128" width="9.7109375" style="7" customWidth="1"/>
    <col min="5129" max="5129" width="11.85546875" style="7" customWidth="1"/>
    <col min="5130" max="5130" width="8.42578125" style="7" customWidth="1"/>
    <col min="5131" max="5131" width="9.140625" style="7" customWidth="1"/>
    <col min="5132" max="5132" width="5.85546875" style="7" customWidth="1"/>
    <col min="5133" max="5133" width="8.7109375" style="7" customWidth="1"/>
    <col min="5134" max="5134" width="9.85546875" style="7" customWidth="1"/>
    <col min="5135" max="5135" width="8.5703125" style="7" customWidth="1"/>
    <col min="5136" max="5136" width="8.7109375" style="7" customWidth="1"/>
    <col min="5137" max="5137" width="9.7109375" style="7" customWidth="1"/>
    <col min="5138" max="5138" width="11" style="7" customWidth="1"/>
    <col min="5139" max="5139" width="14.28515625" style="7" customWidth="1"/>
    <col min="5140" max="5140" width="12.42578125" style="7" customWidth="1"/>
    <col min="5141" max="5141" width="13.28515625" style="7" customWidth="1"/>
    <col min="5142" max="5142" width="9.140625" style="7"/>
    <col min="5143" max="5143" width="11.7109375" style="7" customWidth="1"/>
    <col min="5144" max="5144" width="10.140625" style="7" customWidth="1"/>
    <col min="5145" max="5376" width="9.140625" style="7"/>
    <col min="5377" max="5377" width="4.5703125" style="7" customWidth="1"/>
    <col min="5378" max="5378" width="19.28515625" style="7" customWidth="1"/>
    <col min="5379" max="5379" width="15.7109375" style="7" customWidth="1"/>
    <col min="5380" max="5380" width="9.5703125" style="7" customWidth="1"/>
    <col min="5381" max="5381" width="8.7109375" style="7" customWidth="1"/>
    <col min="5382" max="5384" width="9.7109375" style="7" customWidth="1"/>
    <col min="5385" max="5385" width="11.85546875" style="7" customWidth="1"/>
    <col min="5386" max="5386" width="8.42578125" style="7" customWidth="1"/>
    <col min="5387" max="5387" width="9.140625" style="7" customWidth="1"/>
    <col min="5388" max="5388" width="5.85546875" style="7" customWidth="1"/>
    <col min="5389" max="5389" width="8.7109375" style="7" customWidth="1"/>
    <col min="5390" max="5390" width="9.85546875" style="7" customWidth="1"/>
    <col min="5391" max="5391" width="8.5703125" style="7" customWidth="1"/>
    <col min="5392" max="5392" width="8.7109375" style="7" customWidth="1"/>
    <col min="5393" max="5393" width="9.7109375" style="7" customWidth="1"/>
    <col min="5394" max="5394" width="11" style="7" customWidth="1"/>
    <col min="5395" max="5395" width="14.28515625" style="7" customWidth="1"/>
    <col min="5396" max="5396" width="12.42578125" style="7" customWidth="1"/>
    <col min="5397" max="5397" width="13.28515625" style="7" customWidth="1"/>
    <col min="5398" max="5398" width="9.140625" style="7"/>
    <col min="5399" max="5399" width="11.7109375" style="7" customWidth="1"/>
    <col min="5400" max="5400" width="10.140625" style="7" customWidth="1"/>
    <col min="5401" max="5632" width="9.140625" style="7"/>
    <col min="5633" max="5633" width="4.5703125" style="7" customWidth="1"/>
    <col min="5634" max="5634" width="19.28515625" style="7" customWidth="1"/>
    <col min="5635" max="5635" width="15.7109375" style="7" customWidth="1"/>
    <col min="5636" max="5636" width="9.5703125" style="7" customWidth="1"/>
    <col min="5637" max="5637" width="8.7109375" style="7" customWidth="1"/>
    <col min="5638" max="5640" width="9.7109375" style="7" customWidth="1"/>
    <col min="5641" max="5641" width="11.85546875" style="7" customWidth="1"/>
    <col min="5642" max="5642" width="8.42578125" style="7" customWidth="1"/>
    <col min="5643" max="5643" width="9.140625" style="7" customWidth="1"/>
    <col min="5644" max="5644" width="5.85546875" style="7" customWidth="1"/>
    <col min="5645" max="5645" width="8.7109375" style="7" customWidth="1"/>
    <col min="5646" max="5646" width="9.85546875" style="7" customWidth="1"/>
    <col min="5647" max="5647" width="8.5703125" style="7" customWidth="1"/>
    <col min="5648" max="5648" width="8.7109375" style="7" customWidth="1"/>
    <col min="5649" max="5649" width="9.7109375" style="7" customWidth="1"/>
    <col min="5650" max="5650" width="11" style="7" customWidth="1"/>
    <col min="5651" max="5651" width="14.28515625" style="7" customWidth="1"/>
    <col min="5652" max="5652" width="12.42578125" style="7" customWidth="1"/>
    <col min="5653" max="5653" width="13.28515625" style="7" customWidth="1"/>
    <col min="5654" max="5654" width="9.140625" style="7"/>
    <col min="5655" max="5655" width="11.7109375" style="7" customWidth="1"/>
    <col min="5656" max="5656" width="10.140625" style="7" customWidth="1"/>
    <col min="5657" max="5888" width="9.140625" style="7"/>
    <col min="5889" max="5889" width="4.5703125" style="7" customWidth="1"/>
    <col min="5890" max="5890" width="19.28515625" style="7" customWidth="1"/>
    <col min="5891" max="5891" width="15.7109375" style="7" customWidth="1"/>
    <col min="5892" max="5892" width="9.5703125" style="7" customWidth="1"/>
    <col min="5893" max="5893" width="8.7109375" style="7" customWidth="1"/>
    <col min="5894" max="5896" width="9.7109375" style="7" customWidth="1"/>
    <col min="5897" max="5897" width="11.85546875" style="7" customWidth="1"/>
    <col min="5898" max="5898" width="8.42578125" style="7" customWidth="1"/>
    <col min="5899" max="5899" width="9.140625" style="7" customWidth="1"/>
    <col min="5900" max="5900" width="5.85546875" style="7" customWidth="1"/>
    <col min="5901" max="5901" width="8.7109375" style="7" customWidth="1"/>
    <col min="5902" max="5902" width="9.85546875" style="7" customWidth="1"/>
    <col min="5903" max="5903" width="8.5703125" style="7" customWidth="1"/>
    <col min="5904" max="5904" width="8.7109375" style="7" customWidth="1"/>
    <col min="5905" max="5905" width="9.7109375" style="7" customWidth="1"/>
    <col min="5906" max="5906" width="11" style="7" customWidth="1"/>
    <col min="5907" max="5907" width="14.28515625" style="7" customWidth="1"/>
    <col min="5908" max="5908" width="12.42578125" style="7" customWidth="1"/>
    <col min="5909" max="5909" width="13.28515625" style="7" customWidth="1"/>
    <col min="5910" max="5910" width="9.140625" style="7"/>
    <col min="5911" max="5911" width="11.7109375" style="7" customWidth="1"/>
    <col min="5912" max="5912" width="10.140625" style="7" customWidth="1"/>
    <col min="5913" max="6144" width="9.140625" style="7"/>
    <col min="6145" max="6145" width="4.5703125" style="7" customWidth="1"/>
    <col min="6146" max="6146" width="19.28515625" style="7" customWidth="1"/>
    <col min="6147" max="6147" width="15.7109375" style="7" customWidth="1"/>
    <col min="6148" max="6148" width="9.5703125" style="7" customWidth="1"/>
    <col min="6149" max="6149" width="8.7109375" style="7" customWidth="1"/>
    <col min="6150" max="6152" width="9.7109375" style="7" customWidth="1"/>
    <col min="6153" max="6153" width="11.85546875" style="7" customWidth="1"/>
    <col min="6154" max="6154" width="8.42578125" style="7" customWidth="1"/>
    <col min="6155" max="6155" width="9.140625" style="7" customWidth="1"/>
    <col min="6156" max="6156" width="5.85546875" style="7" customWidth="1"/>
    <col min="6157" max="6157" width="8.7109375" style="7" customWidth="1"/>
    <col min="6158" max="6158" width="9.85546875" style="7" customWidth="1"/>
    <col min="6159" max="6159" width="8.5703125" style="7" customWidth="1"/>
    <col min="6160" max="6160" width="8.7109375" style="7" customWidth="1"/>
    <col min="6161" max="6161" width="9.7109375" style="7" customWidth="1"/>
    <col min="6162" max="6162" width="11" style="7" customWidth="1"/>
    <col min="6163" max="6163" width="14.28515625" style="7" customWidth="1"/>
    <col min="6164" max="6164" width="12.42578125" style="7" customWidth="1"/>
    <col min="6165" max="6165" width="13.28515625" style="7" customWidth="1"/>
    <col min="6166" max="6166" width="9.140625" style="7"/>
    <col min="6167" max="6167" width="11.7109375" style="7" customWidth="1"/>
    <col min="6168" max="6168" width="10.140625" style="7" customWidth="1"/>
    <col min="6169" max="6400" width="9.140625" style="7"/>
    <col min="6401" max="6401" width="4.5703125" style="7" customWidth="1"/>
    <col min="6402" max="6402" width="19.28515625" style="7" customWidth="1"/>
    <col min="6403" max="6403" width="15.7109375" style="7" customWidth="1"/>
    <col min="6404" max="6404" width="9.5703125" style="7" customWidth="1"/>
    <col min="6405" max="6405" width="8.7109375" style="7" customWidth="1"/>
    <col min="6406" max="6408" width="9.7109375" style="7" customWidth="1"/>
    <col min="6409" max="6409" width="11.85546875" style="7" customWidth="1"/>
    <col min="6410" max="6410" width="8.42578125" style="7" customWidth="1"/>
    <col min="6411" max="6411" width="9.140625" style="7" customWidth="1"/>
    <col min="6412" max="6412" width="5.85546875" style="7" customWidth="1"/>
    <col min="6413" max="6413" width="8.7109375" style="7" customWidth="1"/>
    <col min="6414" max="6414" width="9.85546875" style="7" customWidth="1"/>
    <col min="6415" max="6415" width="8.5703125" style="7" customWidth="1"/>
    <col min="6416" max="6416" width="8.7109375" style="7" customWidth="1"/>
    <col min="6417" max="6417" width="9.7109375" style="7" customWidth="1"/>
    <col min="6418" max="6418" width="11" style="7" customWidth="1"/>
    <col min="6419" max="6419" width="14.28515625" style="7" customWidth="1"/>
    <col min="6420" max="6420" width="12.42578125" style="7" customWidth="1"/>
    <col min="6421" max="6421" width="13.28515625" style="7" customWidth="1"/>
    <col min="6422" max="6422" width="9.140625" style="7"/>
    <col min="6423" max="6423" width="11.7109375" style="7" customWidth="1"/>
    <col min="6424" max="6424" width="10.140625" style="7" customWidth="1"/>
    <col min="6425" max="6656" width="9.140625" style="7"/>
    <col min="6657" max="6657" width="4.5703125" style="7" customWidth="1"/>
    <col min="6658" max="6658" width="19.28515625" style="7" customWidth="1"/>
    <col min="6659" max="6659" width="15.7109375" style="7" customWidth="1"/>
    <col min="6660" max="6660" width="9.5703125" style="7" customWidth="1"/>
    <col min="6661" max="6661" width="8.7109375" style="7" customWidth="1"/>
    <col min="6662" max="6664" width="9.7109375" style="7" customWidth="1"/>
    <col min="6665" max="6665" width="11.85546875" style="7" customWidth="1"/>
    <col min="6666" max="6666" width="8.42578125" style="7" customWidth="1"/>
    <col min="6667" max="6667" width="9.140625" style="7" customWidth="1"/>
    <col min="6668" max="6668" width="5.85546875" style="7" customWidth="1"/>
    <col min="6669" max="6669" width="8.7109375" style="7" customWidth="1"/>
    <col min="6670" max="6670" width="9.85546875" style="7" customWidth="1"/>
    <col min="6671" max="6671" width="8.5703125" style="7" customWidth="1"/>
    <col min="6672" max="6672" width="8.7109375" style="7" customWidth="1"/>
    <col min="6673" max="6673" width="9.7109375" style="7" customWidth="1"/>
    <col min="6674" max="6674" width="11" style="7" customWidth="1"/>
    <col min="6675" max="6675" width="14.28515625" style="7" customWidth="1"/>
    <col min="6676" max="6676" width="12.42578125" style="7" customWidth="1"/>
    <col min="6677" max="6677" width="13.28515625" style="7" customWidth="1"/>
    <col min="6678" max="6678" width="9.140625" style="7"/>
    <col min="6679" max="6679" width="11.7109375" style="7" customWidth="1"/>
    <col min="6680" max="6680" width="10.140625" style="7" customWidth="1"/>
    <col min="6681" max="6912" width="9.140625" style="7"/>
    <col min="6913" max="6913" width="4.5703125" style="7" customWidth="1"/>
    <col min="6914" max="6914" width="19.28515625" style="7" customWidth="1"/>
    <col min="6915" max="6915" width="15.7109375" style="7" customWidth="1"/>
    <col min="6916" max="6916" width="9.5703125" style="7" customWidth="1"/>
    <col min="6917" max="6917" width="8.7109375" style="7" customWidth="1"/>
    <col min="6918" max="6920" width="9.7109375" style="7" customWidth="1"/>
    <col min="6921" max="6921" width="11.85546875" style="7" customWidth="1"/>
    <col min="6922" max="6922" width="8.42578125" style="7" customWidth="1"/>
    <col min="6923" max="6923" width="9.140625" style="7" customWidth="1"/>
    <col min="6924" max="6924" width="5.85546875" style="7" customWidth="1"/>
    <col min="6925" max="6925" width="8.7109375" style="7" customWidth="1"/>
    <col min="6926" max="6926" width="9.85546875" style="7" customWidth="1"/>
    <col min="6927" max="6927" width="8.5703125" style="7" customWidth="1"/>
    <col min="6928" max="6928" width="8.7109375" style="7" customWidth="1"/>
    <col min="6929" max="6929" width="9.7109375" style="7" customWidth="1"/>
    <col min="6930" max="6930" width="11" style="7" customWidth="1"/>
    <col min="6931" max="6931" width="14.28515625" style="7" customWidth="1"/>
    <col min="6932" max="6932" width="12.42578125" style="7" customWidth="1"/>
    <col min="6933" max="6933" width="13.28515625" style="7" customWidth="1"/>
    <col min="6934" max="6934" width="9.140625" style="7"/>
    <col min="6935" max="6935" width="11.7109375" style="7" customWidth="1"/>
    <col min="6936" max="6936" width="10.140625" style="7" customWidth="1"/>
    <col min="6937" max="7168" width="9.140625" style="7"/>
    <col min="7169" max="7169" width="4.5703125" style="7" customWidth="1"/>
    <col min="7170" max="7170" width="19.28515625" style="7" customWidth="1"/>
    <col min="7171" max="7171" width="15.7109375" style="7" customWidth="1"/>
    <col min="7172" max="7172" width="9.5703125" style="7" customWidth="1"/>
    <col min="7173" max="7173" width="8.7109375" style="7" customWidth="1"/>
    <col min="7174" max="7176" width="9.7109375" style="7" customWidth="1"/>
    <col min="7177" max="7177" width="11.85546875" style="7" customWidth="1"/>
    <col min="7178" max="7178" width="8.42578125" style="7" customWidth="1"/>
    <col min="7179" max="7179" width="9.140625" style="7" customWidth="1"/>
    <col min="7180" max="7180" width="5.85546875" style="7" customWidth="1"/>
    <col min="7181" max="7181" width="8.7109375" style="7" customWidth="1"/>
    <col min="7182" max="7182" width="9.85546875" style="7" customWidth="1"/>
    <col min="7183" max="7183" width="8.5703125" style="7" customWidth="1"/>
    <col min="7184" max="7184" width="8.7109375" style="7" customWidth="1"/>
    <col min="7185" max="7185" width="9.7109375" style="7" customWidth="1"/>
    <col min="7186" max="7186" width="11" style="7" customWidth="1"/>
    <col min="7187" max="7187" width="14.28515625" style="7" customWidth="1"/>
    <col min="7188" max="7188" width="12.42578125" style="7" customWidth="1"/>
    <col min="7189" max="7189" width="13.28515625" style="7" customWidth="1"/>
    <col min="7190" max="7190" width="9.140625" style="7"/>
    <col min="7191" max="7191" width="11.7109375" style="7" customWidth="1"/>
    <col min="7192" max="7192" width="10.140625" style="7" customWidth="1"/>
    <col min="7193" max="7424" width="9.140625" style="7"/>
    <col min="7425" max="7425" width="4.5703125" style="7" customWidth="1"/>
    <col min="7426" max="7426" width="19.28515625" style="7" customWidth="1"/>
    <col min="7427" max="7427" width="15.7109375" style="7" customWidth="1"/>
    <col min="7428" max="7428" width="9.5703125" style="7" customWidth="1"/>
    <col min="7429" max="7429" width="8.7109375" style="7" customWidth="1"/>
    <col min="7430" max="7432" width="9.7109375" style="7" customWidth="1"/>
    <col min="7433" max="7433" width="11.85546875" style="7" customWidth="1"/>
    <col min="7434" max="7434" width="8.42578125" style="7" customWidth="1"/>
    <col min="7435" max="7435" width="9.140625" style="7" customWidth="1"/>
    <col min="7436" max="7436" width="5.85546875" style="7" customWidth="1"/>
    <col min="7437" max="7437" width="8.7109375" style="7" customWidth="1"/>
    <col min="7438" max="7438" width="9.85546875" style="7" customWidth="1"/>
    <col min="7439" max="7439" width="8.5703125" style="7" customWidth="1"/>
    <col min="7440" max="7440" width="8.7109375" style="7" customWidth="1"/>
    <col min="7441" max="7441" width="9.7109375" style="7" customWidth="1"/>
    <col min="7442" max="7442" width="11" style="7" customWidth="1"/>
    <col min="7443" max="7443" width="14.28515625" style="7" customWidth="1"/>
    <col min="7444" max="7444" width="12.42578125" style="7" customWidth="1"/>
    <col min="7445" max="7445" width="13.28515625" style="7" customWidth="1"/>
    <col min="7446" max="7446" width="9.140625" style="7"/>
    <col min="7447" max="7447" width="11.7109375" style="7" customWidth="1"/>
    <col min="7448" max="7448" width="10.140625" style="7" customWidth="1"/>
    <col min="7449" max="7680" width="9.140625" style="7"/>
    <col min="7681" max="7681" width="4.5703125" style="7" customWidth="1"/>
    <col min="7682" max="7682" width="19.28515625" style="7" customWidth="1"/>
    <col min="7683" max="7683" width="15.7109375" style="7" customWidth="1"/>
    <col min="7684" max="7684" width="9.5703125" style="7" customWidth="1"/>
    <col min="7685" max="7685" width="8.7109375" style="7" customWidth="1"/>
    <col min="7686" max="7688" width="9.7109375" style="7" customWidth="1"/>
    <col min="7689" max="7689" width="11.85546875" style="7" customWidth="1"/>
    <col min="7690" max="7690" width="8.42578125" style="7" customWidth="1"/>
    <col min="7691" max="7691" width="9.140625" style="7" customWidth="1"/>
    <col min="7692" max="7692" width="5.85546875" style="7" customWidth="1"/>
    <col min="7693" max="7693" width="8.7109375" style="7" customWidth="1"/>
    <col min="7694" max="7694" width="9.85546875" style="7" customWidth="1"/>
    <col min="7695" max="7695" width="8.5703125" style="7" customWidth="1"/>
    <col min="7696" max="7696" width="8.7109375" style="7" customWidth="1"/>
    <col min="7697" max="7697" width="9.7109375" style="7" customWidth="1"/>
    <col min="7698" max="7698" width="11" style="7" customWidth="1"/>
    <col min="7699" max="7699" width="14.28515625" style="7" customWidth="1"/>
    <col min="7700" max="7700" width="12.42578125" style="7" customWidth="1"/>
    <col min="7701" max="7701" width="13.28515625" style="7" customWidth="1"/>
    <col min="7702" max="7702" width="9.140625" style="7"/>
    <col min="7703" max="7703" width="11.7109375" style="7" customWidth="1"/>
    <col min="7704" max="7704" width="10.140625" style="7" customWidth="1"/>
    <col min="7705" max="7936" width="9.140625" style="7"/>
    <col min="7937" max="7937" width="4.5703125" style="7" customWidth="1"/>
    <col min="7938" max="7938" width="19.28515625" style="7" customWidth="1"/>
    <col min="7939" max="7939" width="15.7109375" style="7" customWidth="1"/>
    <col min="7940" max="7940" width="9.5703125" style="7" customWidth="1"/>
    <col min="7941" max="7941" width="8.7109375" style="7" customWidth="1"/>
    <col min="7942" max="7944" width="9.7109375" style="7" customWidth="1"/>
    <col min="7945" max="7945" width="11.85546875" style="7" customWidth="1"/>
    <col min="7946" max="7946" width="8.42578125" style="7" customWidth="1"/>
    <col min="7947" max="7947" width="9.140625" style="7" customWidth="1"/>
    <col min="7948" max="7948" width="5.85546875" style="7" customWidth="1"/>
    <col min="7949" max="7949" width="8.7109375" style="7" customWidth="1"/>
    <col min="7950" max="7950" width="9.85546875" style="7" customWidth="1"/>
    <col min="7951" max="7951" width="8.5703125" style="7" customWidth="1"/>
    <col min="7952" max="7952" width="8.7109375" style="7" customWidth="1"/>
    <col min="7953" max="7953" width="9.7109375" style="7" customWidth="1"/>
    <col min="7954" max="7954" width="11" style="7" customWidth="1"/>
    <col min="7955" max="7955" width="14.28515625" style="7" customWidth="1"/>
    <col min="7956" max="7956" width="12.42578125" style="7" customWidth="1"/>
    <col min="7957" max="7957" width="13.28515625" style="7" customWidth="1"/>
    <col min="7958" max="7958" width="9.140625" style="7"/>
    <col min="7959" max="7959" width="11.7109375" style="7" customWidth="1"/>
    <col min="7960" max="7960" width="10.140625" style="7" customWidth="1"/>
    <col min="7961" max="8192" width="9.140625" style="7"/>
    <col min="8193" max="8193" width="4.5703125" style="7" customWidth="1"/>
    <col min="8194" max="8194" width="19.28515625" style="7" customWidth="1"/>
    <col min="8195" max="8195" width="15.7109375" style="7" customWidth="1"/>
    <col min="8196" max="8196" width="9.5703125" style="7" customWidth="1"/>
    <col min="8197" max="8197" width="8.7109375" style="7" customWidth="1"/>
    <col min="8198" max="8200" width="9.7109375" style="7" customWidth="1"/>
    <col min="8201" max="8201" width="11.85546875" style="7" customWidth="1"/>
    <col min="8202" max="8202" width="8.42578125" style="7" customWidth="1"/>
    <col min="8203" max="8203" width="9.140625" style="7" customWidth="1"/>
    <col min="8204" max="8204" width="5.85546875" style="7" customWidth="1"/>
    <col min="8205" max="8205" width="8.7109375" style="7" customWidth="1"/>
    <col min="8206" max="8206" width="9.85546875" style="7" customWidth="1"/>
    <col min="8207" max="8207" width="8.5703125" style="7" customWidth="1"/>
    <col min="8208" max="8208" width="8.7109375" style="7" customWidth="1"/>
    <col min="8209" max="8209" width="9.7109375" style="7" customWidth="1"/>
    <col min="8210" max="8210" width="11" style="7" customWidth="1"/>
    <col min="8211" max="8211" width="14.28515625" style="7" customWidth="1"/>
    <col min="8212" max="8212" width="12.42578125" style="7" customWidth="1"/>
    <col min="8213" max="8213" width="13.28515625" style="7" customWidth="1"/>
    <col min="8214" max="8214" width="9.140625" style="7"/>
    <col min="8215" max="8215" width="11.7109375" style="7" customWidth="1"/>
    <col min="8216" max="8216" width="10.140625" style="7" customWidth="1"/>
    <col min="8217" max="8448" width="9.140625" style="7"/>
    <col min="8449" max="8449" width="4.5703125" style="7" customWidth="1"/>
    <col min="8450" max="8450" width="19.28515625" style="7" customWidth="1"/>
    <col min="8451" max="8451" width="15.7109375" style="7" customWidth="1"/>
    <col min="8452" max="8452" width="9.5703125" style="7" customWidth="1"/>
    <col min="8453" max="8453" width="8.7109375" style="7" customWidth="1"/>
    <col min="8454" max="8456" width="9.7109375" style="7" customWidth="1"/>
    <col min="8457" max="8457" width="11.85546875" style="7" customWidth="1"/>
    <col min="8458" max="8458" width="8.42578125" style="7" customWidth="1"/>
    <col min="8459" max="8459" width="9.140625" style="7" customWidth="1"/>
    <col min="8460" max="8460" width="5.85546875" style="7" customWidth="1"/>
    <col min="8461" max="8461" width="8.7109375" style="7" customWidth="1"/>
    <col min="8462" max="8462" width="9.85546875" style="7" customWidth="1"/>
    <col min="8463" max="8463" width="8.5703125" style="7" customWidth="1"/>
    <col min="8464" max="8464" width="8.7109375" style="7" customWidth="1"/>
    <col min="8465" max="8465" width="9.7109375" style="7" customWidth="1"/>
    <col min="8466" max="8466" width="11" style="7" customWidth="1"/>
    <col min="8467" max="8467" width="14.28515625" style="7" customWidth="1"/>
    <col min="8468" max="8468" width="12.42578125" style="7" customWidth="1"/>
    <col min="8469" max="8469" width="13.28515625" style="7" customWidth="1"/>
    <col min="8470" max="8470" width="9.140625" style="7"/>
    <col min="8471" max="8471" width="11.7109375" style="7" customWidth="1"/>
    <col min="8472" max="8472" width="10.140625" style="7" customWidth="1"/>
    <col min="8473" max="8704" width="9.140625" style="7"/>
    <col min="8705" max="8705" width="4.5703125" style="7" customWidth="1"/>
    <col min="8706" max="8706" width="19.28515625" style="7" customWidth="1"/>
    <col min="8707" max="8707" width="15.7109375" style="7" customWidth="1"/>
    <col min="8708" max="8708" width="9.5703125" style="7" customWidth="1"/>
    <col min="8709" max="8709" width="8.7109375" style="7" customWidth="1"/>
    <col min="8710" max="8712" width="9.7109375" style="7" customWidth="1"/>
    <col min="8713" max="8713" width="11.85546875" style="7" customWidth="1"/>
    <col min="8714" max="8714" width="8.42578125" style="7" customWidth="1"/>
    <col min="8715" max="8715" width="9.140625" style="7" customWidth="1"/>
    <col min="8716" max="8716" width="5.85546875" style="7" customWidth="1"/>
    <col min="8717" max="8717" width="8.7109375" style="7" customWidth="1"/>
    <col min="8718" max="8718" width="9.85546875" style="7" customWidth="1"/>
    <col min="8719" max="8719" width="8.5703125" style="7" customWidth="1"/>
    <col min="8720" max="8720" width="8.7109375" style="7" customWidth="1"/>
    <col min="8721" max="8721" width="9.7109375" style="7" customWidth="1"/>
    <col min="8722" max="8722" width="11" style="7" customWidth="1"/>
    <col min="8723" max="8723" width="14.28515625" style="7" customWidth="1"/>
    <col min="8724" max="8724" width="12.42578125" style="7" customWidth="1"/>
    <col min="8725" max="8725" width="13.28515625" style="7" customWidth="1"/>
    <col min="8726" max="8726" width="9.140625" style="7"/>
    <col min="8727" max="8727" width="11.7109375" style="7" customWidth="1"/>
    <col min="8728" max="8728" width="10.140625" style="7" customWidth="1"/>
    <col min="8729" max="8960" width="9.140625" style="7"/>
    <col min="8961" max="8961" width="4.5703125" style="7" customWidth="1"/>
    <col min="8962" max="8962" width="19.28515625" style="7" customWidth="1"/>
    <col min="8963" max="8963" width="15.7109375" style="7" customWidth="1"/>
    <col min="8964" max="8964" width="9.5703125" style="7" customWidth="1"/>
    <col min="8965" max="8965" width="8.7109375" style="7" customWidth="1"/>
    <col min="8966" max="8968" width="9.7109375" style="7" customWidth="1"/>
    <col min="8969" max="8969" width="11.85546875" style="7" customWidth="1"/>
    <col min="8970" max="8970" width="8.42578125" style="7" customWidth="1"/>
    <col min="8971" max="8971" width="9.140625" style="7" customWidth="1"/>
    <col min="8972" max="8972" width="5.85546875" style="7" customWidth="1"/>
    <col min="8973" max="8973" width="8.7109375" style="7" customWidth="1"/>
    <col min="8974" max="8974" width="9.85546875" style="7" customWidth="1"/>
    <col min="8975" max="8975" width="8.5703125" style="7" customWidth="1"/>
    <col min="8976" max="8976" width="8.7109375" style="7" customWidth="1"/>
    <col min="8977" max="8977" width="9.7109375" style="7" customWidth="1"/>
    <col min="8978" max="8978" width="11" style="7" customWidth="1"/>
    <col min="8979" max="8979" width="14.28515625" style="7" customWidth="1"/>
    <col min="8980" max="8980" width="12.42578125" style="7" customWidth="1"/>
    <col min="8981" max="8981" width="13.28515625" style="7" customWidth="1"/>
    <col min="8982" max="8982" width="9.140625" style="7"/>
    <col min="8983" max="8983" width="11.7109375" style="7" customWidth="1"/>
    <col min="8984" max="8984" width="10.140625" style="7" customWidth="1"/>
    <col min="8985" max="9216" width="9.140625" style="7"/>
    <col min="9217" max="9217" width="4.5703125" style="7" customWidth="1"/>
    <col min="9218" max="9218" width="19.28515625" style="7" customWidth="1"/>
    <col min="9219" max="9219" width="15.7109375" style="7" customWidth="1"/>
    <col min="9220" max="9220" width="9.5703125" style="7" customWidth="1"/>
    <col min="9221" max="9221" width="8.7109375" style="7" customWidth="1"/>
    <col min="9222" max="9224" width="9.7109375" style="7" customWidth="1"/>
    <col min="9225" max="9225" width="11.85546875" style="7" customWidth="1"/>
    <col min="9226" max="9226" width="8.42578125" style="7" customWidth="1"/>
    <col min="9227" max="9227" width="9.140625" style="7" customWidth="1"/>
    <col min="9228" max="9228" width="5.85546875" style="7" customWidth="1"/>
    <col min="9229" max="9229" width="8.7109375" style="7" customWidth="1"/>
    <col min="9230" max="9230" width="9.85546875" style="7" customWidth="1"/>
    <col min="9231" max="9231" width="8.5703125" style="7" customWidth="1"/>
    <col min="9232" max="9232" width="8.7109375" style="7" customWidth="1"/>
    <col min="9233" max="9233" width="9.7109375" style="7" customWidth="1"/>
    <col min="9234" max="9234" width="11" style="7" customWidth="1"/>
    <col min="9235" max="9235" width="14.28515625" style="7" customWidth="1"/>
    <col min="9236" max="9236" width="12.42578125" style="7" customWidth="1"/>
    <col min="9237" max="9237" width="13.28515625" style="7" customWidth="1"/>
    <col min="9238" max="9238" width="9.140625" style="7"/>
    <col min="9239" max="9239" width="11.7109375" style="7" customWidth="1"/>
    <col min="9240" max="9240" width="10.140625" style="7" customWidth="1"/>
    <col min="9241" max="9472" width="9.140625" style="7"/>
    <col min="9473" max="9473" width="4.5703125" style="7" customWidth="1"/>
    <col min="9474" max="9474" width="19.28515625" style="7" customWidth="1"/>
    <col min="9475" max="9475" width="15.7109375" style="7" customWidth="1"/>
    <col min="9476" max="9476" width="9.5703125" style="7" customWidth="1"/>
    <col min="9477" max="9477" width="8.7109375" style="7" customWidth="1"/>
    <col min="9478" max="9480" width="9.7109375" style="7" customWidth="1"/>
    <col min="9481" max="9481" width="11.85546875" style="7" customWidth="1"/>
    <col min="9482" max="9482" width="8.42578125" style="7" customWidth="1"/>
    <col min="9483" max="9483" width="9.140625" style="7" customWidth="1"/>
    <col min="9484" max="9484" width="5.85546875" style="7" customWidth="1"/>
    <col min="9485" max="9485" width="8.7109375" style="7" customWidth="1"/>
    <col min="9486" max="9486" width="9.85546875" style="7" customWidth="1"/>
    <col min="9487" max="9487" width="8.5703125" style="7" customWidth="1"/>
    <col min="9488" max="9488" width="8.7109375" style="7" customWidth="1"/>
    <col min="9489" max="9489" width="9.7109375" style="7" customWidth="1"/>
    <col min="9490" max="9490" width="11" style="7" customWidth="1"/>
    <col min="9491" max="9491" width="14.28515625" style="7" customWidth="1"/>
    <col min="9492" max="9492" width="12.42578125" style="7" customWidth="1"/>
    <col min="9493" max="9493" width="13.28515625" style="7" customWidth="1"/>
    <col min="9494" max="9494" width="9.140625" style="7"/>
    <col min="9495" max="9495" width="11.7109375" style="7" customWidth="1"/>
    <col min="9496" max="9496" width="10.140625" style="7" customWidth="1"/>
    <col min="9497" max="9728" width="9.140625" style="7"/>
    <col min="9729" max="9729" width="4.5703125" style="7" customWidth="1"/>
    <col min="9730" max="9730" width="19.28515625" style="7" customWidth="1"/>
    <col min="9731" max="9731" width="15.7109375" style="7" customWidth="1"/>
    <col min="9732" max="9732" width="9.5703125" style="7" customWidth="1"/>
    <col min="9733" max="9733" width="8.7109375" style="7" customWidth="1"/>
    <col min="9734" max="9736" width="9.7109375" style="7" customWidth="1"/>
    <col min="9737" max="9737" width="11.85546875" style="7" customWidth="1"/>
    <col min="9738" max="9738" width="8.42578125" style="7" customWidth="1"/>
    <col min="9739" max="9739" width="9.140625" style="7" customWidth="1"/>
    <col min="9740" max="9740" width="5.85546875" style="7" customWidth="1"/>
    <col min="9741" max="9741" width="8.7109375" style="7" customWidth="1"/>
    <col min="9742" max="9742" width="9.85546875" style="7" customWidth="1"/>
    <col min="9743" max="9743" width="8.5703125" style="7" customWidth="1"/>
    <col min="9744" max="9744" width="8.7109375" style="7" customWidth="1"/>
    <col min="9745" max="9745" width="9.7109375" style="7" customWidth="1"/>
    <col min="9746" max="9746" width="11" style="7" customWidth="1"/>
    <col min="9747" max="9747" width="14.28515625" style="7" customWidth="1"/>
    <col min="9748" max="9748" width="12.42578125" style="7" customWidth="1"/>
    <col min="9749" max="9749" width="13.28515625" style="7" customWidth="1"/>
    <col min="9750" max="9750" width="9.140625" style="7"/>
    <col min="9751" max="9751" width="11.7109375" style="7" customWidth="1"/>
    <col min="9752" max="9752" width="10.140625" style="7" customWidth="1"/>
    <col min="9753" max="9984" width="9.140625" style="7"/>
    <col min="9985" max="9985" width="4.5703125" style="7" customWidth="1"/>
    <col min="9986" max="9986" width="19.28515625" style="7" customWidth="1"/>
    <col min="9987" max="9987" width="15.7109375" style="7" customWidth="1"/>
    <col min="9988" max="9988" width="9.5703125" style="7" customWidth="1"/>
    <col min="9989" max="9989" width="8.7109375" style="7" customWidth="1"/>
    <col min="9990" max="9992" width="9.7109375" style="7" customWidth="1"/>
    <col min="9993" max="9993" width="11.85546875" style="7" customWidth="1"/>
    <col min="9994" max="9994" width="8.42578125" style="7" customWidth="1"/>
    <col min="9995" max="9995" width="9.140625" style="7" customWidth="1"/>
    <col min="9996" max="9996" width="5.85546875" style="7" customWidth="1"/>
    <col min="9997" max="9997" width="8.7109375" style="7" customWidth="1"/>
    <col min="9998" max="9998" width="9.85546875" style="7" customWidth="1"/>
    <col min="9999" max="9999" width="8.5703125" style="7" customWidth="1"/>
    <col min="10000" max="10000" width="8.7109375" style="7" customWidth="1"/>
    <col min="10001" max="10001" width="9.7109375" style="7" customWidth="1"/>
    <col min="10002" max="10002" width="11" style="7" customWidth="1"/>
    <col min="10003" max="10003" width="14.28515625" style="7" customWidth="1"/>
    <col min="10004" max="10004" width="12.42578125" style="7" customWidth="1"/>
    <col min="10005" max="10005" width="13.28515625" style="7" customWidth="1"/>
    <col min="10006" max="10006" width="9.140625" style="7"/>
    <col min="10007" max="10007" width="11.7109375" style="7" customWidth="1"/>
    <col min="10008" max="10008" width="10.140625" style="7" customWidth="1"/>
    <col min="10009" max="10240" width="9.140625" style="7"/>
    <col min="10241" max="10241" width="4.5703125" style="7" customWidth="1"/>
    <col min="10242" max="10242" width="19.28515625" style="7" customWidth="1"/>
    <col min="10243" max="10243" width="15.7109375" style="7" customWidth="1"/>
    <col min="10244" max="10244" width="9.5703125" style="7" customWidth="1"/>
    <col min="10245" max="10245" width="8.7109375" style="7" customWidth="1"/>
    <col min="10246" max="10248" width="9.7109375" style="7" customWidth="1"/>
    <col min="10249" max="10249" width="11.85546875" style="7" customWidth="1"/>
    <col min="10250" max="10250" width="8.42578125" style="7" customWidth="1"/>
    <col min="10251" max="10251" width="9.140625" style="7" customWidth="1"/>
    <col min="10252" max="10252" width="5.85546875" style="7" customWidth="1"/>
    <col min="10253" max="10253" width="8.7109375" style="7" customWidth="1"/>
    <col min="10254" max="10254" width="9.85546875" style="7" customWidth="1"/>
    <col min="10255" max="10255" width="8.5703125" style="7" customWidth="1"/>
    <col min="10256" max="10256" width="8.7109375" style="7" customWidth="1"/>
    <col min="10257" max="10257" width="9.7109375" style="7" customWidth="1"/>
    <col min="10258" max="10258" width="11" style="7" customWidth="1"/>
    <col min="10259" max="10259" width="14.28515625" style="7" customWidth="1"/>
    <col min="10260" max="10260" width="12.42578125" style="7" customWidth="1"/>
    <col min="10261" max="10261" width="13.28515625" style="7" customWidth="1"/>
    <col min="10262" max="10262" width="9.140625" style="7"/>
    <col min="10263" max="10263" width="11.7109375" style="7" customWidth="1"/>
    <col min="10264" max="10264" width="10.140625" style="7" customWidth="1"/>
    <col min="10265" max="10496" width="9.140625" style="7"/>
    <col min="10497" max="10497" width="4.5703125" style="7" customWidth="1"/>
    <col min="10498" max="10498" width="19.28515625" style="7" customWidth="1"/>
    <col min="10499" max="10499" width="15.7109375" style="7" customWidth="1"/>
    <col min="10500" max="10500" width="9.5703125" style="7" customWidth="1"/>
    <col min="10501" max="10501" width="8.7109375" style="7" customWidth="1"/>
    <col min="10502" max="10504" width="9.7109375" style="7" customWidth="1"/>
    <col min="10505" max="10505" width="11.85546875" style="7" customWidth="1"/>
    <col min="10506" max="10506" width="8.42578125" style="7" customWidth="1"/>
    <col min="10507" max="10507" width="9.140625" style="7" customWidth="1"/>
    <col min="10508" max="10508" width="5.85546875" style="7" customWidth="1"/>
    <col min="10509" max="10509" width="8.7109375" style="7" customWidth="1"/>
    <col min="10510" max="10510" width="9.85546875" style="7" customWidth="1"/>
    <col min="10511" max="10511" width="8.5703125" style="7" customWidth="1"/>
    <col min="10512" max="10512" width="8.7109375" style="7" customWidth="1"/>
    <col min="10513" max="10513" width="9.7109375" style="7" customWidth="1"/>
    <col min="10514" max="10514" width="11" style="7" customWidth="1"/>
    <col min="10515" max="10515" width="14.28515625" style="7" customWidth="1"/>
    <col min="10516" max="10516" width="12.42578125" style="7" customWidth="1"/>
    <col min="10517" max="10517" width="13.28515625" style="7" customWidth="1"/>
    <col min="10518" max="10518" width="9.140625" style="7"/>
    <col min="10519" max="10519" width="11.7109375" style="7" customWidth="1"/>
    <col min="10520" max="10520" width="10.140625" style="7" customWidth="1"/>
    <col min="10521" max="10752" width="9.140625" style="7"/>
    <col min="10753" max="10753" width="4.5703125" style="7" customWidth="1"/>
    <col min="10754" max="10754" width="19.28515625" style="7" customWidth="1"/>
    <col min="10755" max="10755" width="15.7109375" style="7" customWidth="1"/>
    <col min="10756" max="10756" width="9.5703125" style="7" customWidth="1"/>
    <col min="10757" max="10757" width="8.7109375" style="7" customWidth="1"/>
    <col min="10758" max="10760" width="9.7109375" style="7" customWidth="1"/>
    <col min="10761" max="10761" width="11.85546875" style="7" customWidth="1"/>
    <col min="10762" max="10762" width="8.42578125" style="7" customWidth="1"/>
    <col min="10763" max="10763" width="9.140625" style="7" customWidth="1"/>
    <col min="10764" max="10764" width="5.85546875" style="7" customWidth="1"/>
    <col min="10765" max="10765" width="8.7109375" style="7" customWidth="1"/>
    <col min="10766" max="10766" width="9.85546875" style="7" customWidth="1"/>
    <col min="10767" max="10767" width="8.5703125" style="7" customWidth="1"/>
    <col min="10768" max="10768" width="8.7109375" style="7" customWidth="1"/>
    <col min="10769" max="10769" width="9.7109375" style="7" customWidth="1"/>
    <col min="10770" max="10770" width="11" style="7" customWidth="1"/>
    <col min="10771" max="10771" width="14.28515625" style="7" customWidth="1"/>
    <col min="10772" max="10772" width="12.42578125" style="7" customWidth="1"/>
    <col min="10773" max="10773" width="13.28515625" style="7" customWidth="1"/>
    <col min="10774" max="10774" width="9.140625" style="7"/>
    <col min="10775" max="10775" width="11.7109375" style="7" customWidth="1"/>
    <col min="10776" max="10776" width="10.140625" style="7" customWidth="1"/>
    <col min="10777" max="11008" width="9.140625" style="7"/>
    <col min="11009" max="11009" width="4.5703125" style="7" customWidth="1"/>
    <col min="11010" max="11010" width="19.28515625" style="7" customWidth="1"/>
    <col min="11011" max="11011" width="15.7109375" style="7" customWidth="1"/>
    <col min="11012" max="11012" width="9.5703125" style="7" customWidth="1"/>
    <col min="11013" max="11013" width="8.7109375" style="7" customWidth="1"/>
    <col min="11014" max="11016" width="9.7109375" style="7" customWidth="1"/>
    <col min="11017" max="11017" width="11.85546875" style="7" customWidth="1"/>
    <col min="11018" max="11018" width="8.42578125" style="7" customWidth="1"/>
    <col min="11019" max="11019" width="9.140625" style="7" customWidth="1"/>
    <col min="11020" max="11020" width="5.85546875" style="7" customWidth="1"/>
    <col min="11021" max="11021" width="8.7109375" style="7" customWidth="1"/>
    <col min="11022" max="11022" width="9.85546875" style="7" customWidth="1"/>
    <col min="11023" max="11023" width="8.5703125" style="7" customWidth="1"/>
    <col min="11024" max="11024" width="8.7109375" style="7" customWidth="1"/>
    <col min="11025" max="11025" width="9.7109375" style="7" customWidth="1"/>
    <col min="11026" max="11026" width="11" style="7" customWidth="1"/>
    <col min="11027" max="11027" width="14.28515625" style="7" customWidth="1"/>
    <col min="11028" max="11028" width="12.42578125" style="7" customWidth="1"/>
    <col min="11029" max="11029" width="13.28515625" style="7" customWidth="1"/>
    <col min="11030" max="11030" width="9.140625" style="7"/>
    <col min="11031" max="11031" width="11.7109375" style="7" customWidth="1"/>
    <col min="11032" max="11032" width="10.140625" style="7" customWidth="1"/>
    <col min="11033" max="11264" width="9.140625" style="7"/>
    <col min="11265" max="11265" width="4.5703125" style="7" customWidth="1"/>
    <col min="11266" max="11266" width="19.28515625" style="7" customWidth="1"/>
    <col min="11267" max="11267" width="15.7109375" style="7" customWidth="1"/>
    <col min="11268" max="11268" width="9.5703125" style="7" customWidth="1"/>
    <col min="11269" max="11269" width="8.7109375" style="7" customWidth="1"/>
    <col min="11270" max="11272" width="9.7109375" style="7" customWidth="1"/>
    <col min="11273" max="11273" width="11.85546875" style="7" customWidth="1"/>
    <col min="11274" max="11274" width="8.42578125" style="7" customWidth="1"/>
    <col min="11275" max="11275" width="9.140625" style="7" customWidth="1"/>
    <col min="11276" max="11276" width="5.85546875" style="7" customWidth="1"/>
    <col min="11277" max="11277" width="8.7109375" style="7" customWidth="1"/>
    <col min="11278" max="11278" width="9.85546875" style="7" customWidth="1"/>
    <col min="11279" max="11279" width="8.5703125" style="7" customWidth="1"/>
    <col min="11280" max="11280" width="8.7109375" style="7" customWidth="1"/>
    <col min="11281" max="11281" width="9.7109375" style="7" customWidth="1"/>
    <col min="11282" max="11282" width="11" style="7" customWidth="1"/>
    <col min="11283" max="11283" width="14.28515625" style="7" customWidth="1"/>
    <col min="11284" max="11284" width="12.42578125" style="7" customWidth="1"/>
    <col min="11285" max="11285" width="13.28515625" style="7" customWidth="1"/>
    <col min="11286" max="11286" width="9.140625" style="7"/>
    <col min="11287" max="11287" width="11.7109375" style="7" customWidth="1"/>
    <col min="11288" max="11288" width="10.140625" style="7" customWidth="1"/>
    <col min="11289" max="11520" width="9.140625" style="7"/>
    <col min="11521" max="11521" width="4.5703125" style="7" customWidth="1"/>
    <col min="11522" max="11522" width="19.28515625" style="7" customWidth="1"/>
    <col min="11523" max="11523" width="15.7109375" style="7" customWidth="1"/>
    <col min="11524" max="11524" width="9.5703125" style="7" customWidth="1"/>
    <col min="11525" max="11525" width="8.7109375" style="7" customWidth="1"/>
    <col min="11526" max="11528" width="9.7109375" style="7" customWidth="1"/>
    <col min="11529" max="11529" width="11.85546875" style="7" customWidth="1"/>
    <col min="11530" max="11530" width="8.42578125" style="7" customWidth="1"/>
    <col min="11531" max="11531" width="9.140625" style="7" customWidth="1"/>
    <col min="11532" max="11532" width="5.85546875" style="7" customWidth="1"/>
    <col min="11533" max="11533" width="8.7109375" style="7" customWidth="1"/>
    <col min="11534" max="11534" width="9.85546875" style="7" customWidth="1"/>
    <col min="11535" max="11535" width="8.5703125" style="7" customWidth="1"/>
    <col min="11536" max="11536" width="8.7109375" style="7" customWidth="1"/>
    <col min="11537" max="11537" width="9.7109375" style="7" customWidth="1"/>
    <col min="11538" max="11538" width="11" style="7" customWidth="1"/>
    <col min="11539" max="11539" width="14.28515625" style="7" customWidth="1"/>
    <col min="11540" max="11540" width="12.42578125" style="7" customWidth="1"/>
    <col min="11541" max="11541" width="13.28515625" style="7" customWidth="1"/>
    <col min="11542" max="11542" width="9.140625" style="7"/>
    <col min="11543" max="11543" width="11.7109375" style="7" customWidth="1"/>
    <col min="11544" max="11544" width="10.140625" style="7" customWidth="1"/>
    <col min="11545" max="11776" width="9.140625" style="7"/>
    <col min="11777" max="11777" width="4.5703125" style="7" customWidth="1"/>
    <col min="11778" max="11778" width="19.28515625" style="7" customWidth="1"/>
    <col min="11779" max="11779" width="15.7109375" style="7" customWidth="1"/>
    <col min="11780" max="11780" width="9.5703125" style="7" customWidth="1"/>
    <col min="11781" max="11781" width="8.7109375" style="7" customWidth="1"/>
    <col min="11782" max="11784" width="9.7109375" style="7" customWidth="1"/>
    <col min="11785" max="11785" width="11.85546875" style="7" customWidth="1"/>
    <col min="11786" max="11786" width="8.42578125" style="7" customWidth="1"/>
    <col min="11787" max="11787" width="9.140625" style="7" customWidth="1"/>
    <col min="11788" max="11788" width="5.85546875" style="7" customWidth="1"/>
    <col min="11789" max="11789" width="8.7109375" style="7" customWidth="1"/>
    <col min="11790" max="11790" width="9.85546875" style="7" customWidth="1"/>
    <col min="11791" max="11791" width="8.5703125" style="7" customWidth="1"/>
    <col min="11792" max="11792" width="8.7109375" style="7" customWidth="1"/>
    <col min="11793" max="11793" width="9.7109375" style="7" customWidth="1"/>
    <col min="11794" max="11794" width="11" style="7" customWidth="1"/>
    <col min="11795" max="11795" width="14.28515625" style="7" customWidth="1"/>
    <col min="11796" max="11796" width="12.42578125" style="7" customWidth="1"/>
    <col min="11797" max="11797" width="13.28515625" style="7" customWidth="1"/>
    <col min="11798" max="11798" width="9.140625" style="7"/>
    <col min="11799" max="11799" width="11.7109375" style="7" customWidth="1"/>
    <col min="11800" max="11800" width="10.140625" style="7" customWidth="1"/>
    <col min="11801" max="12032" width="9.140625" style="7"/>
    <col min="12033" max="12033" width="4.5703125" style="7" customWidth="1"/>
    <col min="12034" max="12034" width="19.28515625" style="7" customWidth="1"/>
    <col min="12035" max="12035" width="15.7109375" style="7" customWidth="1"/>
    <col min="12036" max="12036" width="9.5703125" style="7" customWidth="1"/>
    <col min="12037" max="12037" width="8.7109375" style="7" customWidth="1"/>
    <col min="12038" max="12040" width="9.7109375" style="7" customWidth="1"/>
    <col min="12041" max="12041" width="11.85546875" style="7" customWidth="1"/>
    <col min="12042" max="12042" width="8.42578125" style="7" customWidth="1"/>
    <col min="12043" max="12043" width="9.140625" style="7" customWidth="1"/>
    <col min="12044" max="12044" width="5.85546875" style="7" customWidth="1"/>
    <col min="12045" max="12045" width="8.7109375" style="7" customWidth="1"/>
    <col min="12046" max="12046" width="9.85546875" style="7" customWidth="1"/>
    <col min="12047" max="12047" width="8.5703125" style="7" customWidth="1"/>
    <col min="12048" max="12048" width="8.7109375" style="7" customWidth="1"/>
    <col min="12049" max="12049" width="9.7109375" style="7" customWidth="1"/>
    <col min="12050" max="12050" width="11" style="7" customWidth="1"/>
    <col min="12051" max="12051" width="14.28515625" style="7" customWidth="1"/>
    <col min="12052" max="12052" width="12.42578125" style="7" customWidth="1"/>
    <col min="12053" max="12053" width="13.28515625" style="7" customWidth="1"/>
    <col min="12054" max="12054" width="9.140625" style="7"/>
    <col min="12055" max="12055" width="11.7109375" style="7" customWidth="1"/>
    <col min="12056" max="12056" width="10.140625" style="7" customWidth="1"/>
    <col min="12057" max="12288" width="9.140625" style="7"/>
    <col min="12289" max="12289" width="4.5703125" style="7" customWidth="1"/>
    <col min="12290" max="12290" width="19.28515625" style="7" customWidth="1"/>
    <col min="12291" max="12291" width="15.7109375" style="7" customWidth="1"/>
    <col min="12292" max="12292" width="9.5703125" style="7" customWidth="1"/>
    <col min="12293" max="12293" width="8.7109375" style="7" customWidth="1"/>
    <col min="12294" max="12296" width="9.7109375" style="7" customWidth="1"/>
    <col min="12297" max="12297" width="11.85546875" style="7" customWidth="1"/>
    <col min="12298" max="12298" width="8.42578125" style="7" customWidth="1"/>
    <col min="12299" max="12299" width="9.140625" style="7" customWidth="1"/>
    <col min="12300" max="12300" width="5.85546875" style="7" customWidth="1"/>
    <col min="12301" max="12301" width="8.7109375" style="7" customWidth="1"/>
    <col min="12302" max="12302" width="9.85546875" style="7" customWidth="1"/>
    <col min="12303" max="12303" width="8.5703125" style="7" customWidth="1"/>
    <col min="12304" max="12304" width="8.7109375" style="7" customWidth="1"/>
    <col min="12305" max="12305" width="9.7109375" style="7" customWidth="1"/>
    <col min="12306" max="12306" width="11" style="7" customWidth="1"/>
    <col min="12307" max="12307" width="14.28515625" style="7" customWidth="1"/>
    <col min="12308" max="12308" width="12.42578125" style="7" customWidth="1"/>
    <col min="12309" max="12309" width="13.28515625" style="7" customWidth="1"/>
    <col min="12310" max="12310" width="9.140625" style="7"/>
    <col min="12311" max="12311" width="11.7109375" style="7" customWidth="1"/>
    <col min="12312" max="12312" width="10.140625" style="7" customWidth="1"/>
    <col min="12313" max="12544" width="9.140625" style="7"/>
    <col min="12545" max="12545" width="4.5703125" style="7" customWidth="1"/>
    <col min="12546" max="12546" width="19.28515625" style="7" customWidth="1"/>
    <col min="12547" max="12547" width="15.7109375" style="7" customWidth="1"/>
    <col min="12548" max="12548" width="9.5703125" style="7" customWidth="1"/>
    <col min="12549" max="12549" width="8.7109375" style="7" customWidth="1"/>
    <col min="12550" max="12552" width="9.7109375" style="7" customWidth="1"/>
    <col min="12553" max="12553" width="11.85546875" style="7" customWidth="1"/>
    <col min="12554" max="12554" width="8.42578125" style="7" customWidth="1"/>
    <col min="12555" max="12555" width="9.140625" style="7" customWidth="1"/>
    <col min="12556" max="12556" width="5.85546875" style="7" customWidth="1"/>
    <col min="12557" max="12557" width="8.7109375" style="7" customWidth="1"/>
    <col min="12558" max="12558" width="9.85546875" style="7" customWidth="1"/>
    <col min="12559" max="12559" width="8.5703125" style="7" customWidth="1"/>
    <col min="12560" max="12560" width="8.7109375" style="7" customWidth="1"/>
    <col min="12561" max="12561" width="9.7109375" style="7" customWidth="1"/>
    <col min="12562" max="12562" width="11" style="7" customWidth="1"/>
    <col min="12563" max="12563" width="14.28515625" style="7" customWidth="1"/>
    <col min="12564" max="12564" width="12.42578125" style="7" customWidth="1"/>
    <col min="12565" max="12565" width="13.28515625" style="7" customWidth="1"/>
    <col min="12566" max="12566" width="9.140625" style="7"/>
    <col min="12567" max="12567" width="11.7109375" style="7" customWidth="1"/>
    <col min="12568" max="12568" width="10.140625" style="7" customWidth="1"/>
    <col min="12569" max="12800" width="9.140625" style="7"/>
    <col min="12801" max="12801" width="4.5703125" style="7" customWidth="1"/>
    <col min="12802" max="12802" width="19.28515625" style="7" customWidth="1"/>
    <col min="12803" max="12803" width="15.7109375" style="7" customWidth="1"/>
    <col min="12804" max="12804" width="9.5703125" style="7" customWidth="1"/>
    <col min="12805" max="12805" width="8.7109375" style="7" customWidth="1"/>
    <col min="12806" max="12808" width="9.7109375" style="7" customWidth="1"/>
    <col min="12809" max="12809" width="11.85546875" style="7" customWidth="1"/>
    <col min="12810" max="12810" width="8.42578125" style="7" customWidth="1"/>
    <col min="12811" max="12811" width="9.140625" style="7" customWidth="1"/>
    <col min="12812" max="12812" width="5.85546875" style="7" customWidth="1"/>
    <col min="12813" max="12813" width="8.7109375" style="7" customWidth="1"/>
    <col min="12814" max="12814" width="9.85546875" style="7" customWidth="1"/>
    <col min="12815" max="12815" width="8.5703125" style="7" customWidth="1"/>
    <col min="12816" max="12816" width="8.7109375" style="7" customWidth="1"/>
    <col min="12817" max="12817" width="9.7109375" style="7" customWidth="1"/>
    <col min="12818" max="12818" width="11" style="7" customWidth="1"/>
    <col min="12819" max="12819" width="14.28515625" style="7" customWidth="1"/>
    <col min="12820" max="12820" width="12.42578125" style="7" customWidth="1"/>
    <col min="12821" max="12821" width="13.28515625" style="7" customWidth="1"/>
    <col min="12822" max="12822" width="9.140625" style="7"/>
    <col min="12823" max="12823" width="11.7109375" style="7" customWidth="1"/>
    <col min="12824" max="12824" width="10.140625" style="7" customWidth="1"/>
    <col min="12825" max="13056" width="9.140625" style="7"/>
    <col min="13057" max="13057" width="4.5703125" style="7" customWidth="1"/>
    <col min="13058" max="13058" width="19.28515625" style="7" customWidth="1"/>
    <col min="13059" max="13059" width="15.7109375" style="7" customWidth="1"/>
    <col min="13060" max="13060" width="9.5703125" style="7" customWidth="1"/>
    <col min="13061" max="13061" width="8.7109375" style="7" customWidth="1"/>
    <col min="13062" max="13064" width="9.7109375" style="7" customWidth="1"/>
    <col min="13065" max="13065" width="11.85546875" style="7" customWidth="1"/>
    <col min="13066" max="13066" width="8.42578125" style="7" customWidth="1"/>
    <col min="13067" max="13067" width="9.140625" style="7" customWidth="1"/>
    <col min="13068" max="13068" width="5.85546875" style="7" customWidth="1"/>
    <col min="13069" max="13069" width="8.7109375" style="7" customWidth="1"/>
    <col min="13070" max="13070" width="9.85546875" style="7" customWidth="1"/>
    <col min="13071" max="13071" width="8.5703125" style="7" customWidth="1"/>
    <col min="13072" max="13072" width="8.7109375" style="7" customWidth="1"/>
    <col min="13073" max="13073" width="9.7109375" style="7" customWidth="1"/>
    <col min="13074" max="13074" width="11" style="7" customWidth="1"/>
    <col min="13075" max="13075" width="14.28515625" style="7" customWidth="1"/>
    <col min="13076" max="13076" width="12.42578125" style="7" customWidth="1"/>
    <col min="13077" max="13077" width="13.28515625" style="7" customWidth="1"/>
    <col min="13078" max="13078" width="9.140625" style="7"/>
    <col min="13079" max="13079" width="11.7109375" style="7" customWidth="1"/>
    <col min="13080" max="13080" width="10.140625" style="7" customWidth="1"/>
    <col min="13081" max="13312" width="9.140625" style="7"/>
    <col min="13313" max="13313" width="4.5703125" style="7" customWidth="1"/>
    <col min="13314" max="13314" width="19.28515625" style="7" customWidth="1"/>
    <col min="13315" max="13315" width="15.7109375" style="7" customWidth="1"/>
    <col min="13316" max="13316" width="9.5703125" style="7" customWidth="1"/>
    <col min="13317" max="13317" width="8.7109375" style="7" customWidth="1"/>
    <col min="13318" max="13320" width="9.7109375" style="7" customWidth="1"/>
    <col min="13321" max="13321" width="11.85546875" style="7" customWidth="1"/>
    <col min="13322" max="13322" width="8.42578125" style="7" customWidth="1"/>
    <col min="13323" max="13323" width="9.140625" style="7" customWidth="1"/>
    <col min="13324" max="13324" width="5.85546875" style="7" customWidth="1"/>
    <col min="13325" max="13325" width="8.7109375" style="7" customWidth="1"/>
    <col min="13326" max="13326" width="9.85546875" style="7" customWidth="1"/>
    <col min="13327" max="13327" width="8.5703125" style="7" customWidth="1"/>
    <col min="13328" max="13328" width="8.7109375" style="7" customWidth="1"/>
    <col min="13329" max="13329" width="9.7109375" style="7" customWidth="1"/>
    <col min="13330" max="13330" width="11" style="7" customWidth="1"/>
    <col min="13331" max="13331" width="14.28515625" style="7" customWidth="1"/>
    <col min="13332" max="13332" width="12.42578125" style="7" customWidth="1"/>
    <col min="13333" max="13333" width="13.28515625" style="7" customWidth="1"/>
    <col min="13334" max="13334" width="9.140625" style="7"/>
    <col min="13335" max="13335" width="11.7109375" style="7" customWidth="1"/>
    <col min="13336" max="13336" width="10.140625" style="7" customWidth="1"/>
    <col min="13337" max="13568" width="9.140625" style="7"/>
    <col min="13569" max="13569" width="4.5703125" style="7" customWidth="1"/>
    <col min="13570" max="13570" width="19.28515625" style="7" customWidth="1"/>
    <col min="13571" max="13571" width="15.7109375" style="7" customWidth="1"/>
    <col min="13572" max="13572" width="9.5703125" style="7" customWidth="1"/>
    <col min="13573" max="13573" width="8.7109375" style="7" customWidth="1"/>
    <col min="13574" max="13576" width="9.7109375" style="7" customWidth="1"/>
    <col min="13577" max="13577" width="11.85546875" style="7" customWidth="1"/>
    <col min="13578" max="13578" width="8.42578125" style="7" customWidth="1"/>
    <col min="13579" max="13579" width="9.140625" style="7" customWidth="1"/>
    <col min="13580" max="13580" width="5.85546875" style="7" customWidth="1"/>
    <col min="13581" max="13581" width="8.7109375" style="7" customWidth="1"/>
    <col min="13582" max="13582" width="9.85546875" style="7" customWidth="1"/>
    <col min="13583" max="13583" width="8.5703125" style="7" customWidth="1"/>
    <col min="13584" max="13584" width="8.7109375" style="7" customWidth="1"/>
    <col min="13585" max="13585" width="9.7109375" style="7" customWidth="1"/>
    <col min="13586" max="13586" width="11" style="7" customWidth="1"/>
    <col min="13587" max="13587" width="14.28515625" style="7" customWidth="1"/>
    <col min="13588" max="13588" width="12.42578125" style="7" customWidth="1"/>
    <col min="13589" max="13589" width="13.28515625" style="7" customWidth="1"/>
    <col min="13590" max="13590" width="9.140625" style="7"/>
    <col min="13591" max="13591" width="11.7109375" style="7" customWidth="1"/>
    <col min="13592" max="13592" width="10.140625" style="7" customWidth="1"/>
    <col min="13593" max="13824" width="9.140625" style="7"/>
    <col min="13825" max="13825" width="4.5703125" style="7" customWidth="1"/>
    <col min="13826" max="13826" width="19.28515625" style="7" customWidth="1"/>
    <col min="13827" max="13827" width="15.7109375" style="7" customWidth="1"/>
    <col min="13828" max="13828" width="9.5703125" style="7" customWidth="1"/>
    <col min="13829" max="13829" width="8.7109375" style="7" customWidth="1"/>
    <col min="13830" max="13832" width="9.7109375" style="7" customWidth="1"/>
    <col min="13833" max="13833" width="11.85546875" style="7" customWidth="1"/>
    <col min="13834" max="13834" width="8.42578125" style="7" customWidth="1"/>
    <col min="13835" max="13835" width="9.140625" style="7" customWidth="1"/>
    <col min="13836" max="13836" width="5.85546875" style="7" customWidth="1"/>
    <col min="13837" max="13837" width="8.7109375" style="7" customWidth="1"/>
    <col min="13838" max="13838" width="9.85546875" style="7" customWidth="1"/>
    <col min="13839" max="13839" width="8.5703125" style="7" customWidth="1"/>
    <col min="13840" max="13840" width="8.7109375" style="7" customWidth="1"/>
    <col min="13841" max="13841" width="9.7109375" style="7" customWidth="1"/>
    <col min="13842" max="13842" width="11" style="7" customWidth="1"/>
    <col min="13843" max="13843" width="14.28515625" style="7" customWidth="1"/>
    <col min="13844" max="13844" width="12.42578125" style="7" customWidth="1"/>
    <col min="13845" max="13845" width="13.28515625" style="7" customWidth="1"/>
    <col min="13846" max="13846" width="9.140625" style="7"/>
    <col min="13847" max="13847" width="11.7109375" style="7" customWidth="1"/>
    <col min="13848" max="13848" width="10.140625" style="7" customWidth="1"/>
    <col min="13849" max="14080" width="9.140625" style="7"/>
    <col min="14081" max="14081" width="4.5703125" style="7" customWidth="1"/>
    <col min="14082" max="14082" width="19.28515625" style="7" customWidth="1"/>
    <col min="14083" max="14083" width="15.7109375" style="7" customWidth="1"/>
    <col min="14084" max="14084" width="9.5703125" style="7" customWidth="1"/>
    <col min="14085" max="14085" width="8.7109375" style="7" customWidth="1"/>
    <col min="14086" max="14088" width="9.7109375" style="7" customWidth="1"/>
    <col min="14089" max="14089" width="11.85546875" style="7" customWidth="1"/>
    <col min="14090" max="14090" width="8.42578125" style="7" customWidth="1"/>
    <col min="14091" max="14091" width="9.140625" style="7" customWidth="1"/>
    <col min="14092" max="14092" width="5.85546875" style="7" customWidth="1"/>
    <col min="14093" max="14093" width="8.7109375" style="7" customWidth="1"/>
    <col min="14094" max="14094" width="9.85546875" style="7" customWidth="1"/>
    <col min="14095" max="14095" width="8.5703125" style="7" customWidth="1"/>
    <col min="14096" max="14096" width="8.7109375" style="7" customWidth="1"/>
    <col min="14097" max="14097" width="9.7109375" style="7" customWidth="1"/>
    <col min="14098" max="14098" width="11" style="7" customWidth="1"/>
    <col min="14099" max="14099" width="14.28515625" style="7" customWidth="1"/>
    <col min="14100" max="14100" width="12.42578125" style="7" customWidth="1"/>
    <col min="14101" max="14101" width="13.28515625" style="7" customWidth="1"/>
    <col min="14102" max="14102" width="9.140625" style="7"/>
    <col min="14103" max="14103" width="11.7109375" style="7" customWidth="1"/>
    <col min="14104" max="14104" width="10.140625" style="7" customWidth="1"/>
    <col min="14105" max="14336" width="9.140625" style="7"/>
    <col min="14337" max="14337" width="4.5703125" style="7" customWidth="1"/>
    <col min="14338" max="14338" width="19.28515625" style="7" customWidth="1"/>
    <col min="14339" max="14339" width="15.7109375" style="7" customWidth="1"/>
    <col min="14340" max="14340" width="9.5703125" style="7" customWidth="1"/>
    <col min="14341" max="14341" width="8.7109375" style="7" customWidth="1"/>
    <col min="14342" max="14344" width="9.7109375" style="7" customWidth="1"/>
    <col min="14345" max="14345" width="11.85546875" style="7" customWidth="1"/>
    <col min="14346" max="14346" width="8.42578125" style="7" customWidth="1"/>
    <col min="14347" max="14347" width="9.140625" style="7" customWidth="1"/>
    <col min="14348" max="14348" width="5.85546875" style="7" customWidth="1"/>
    <col min="14349" max="14349" width="8.7109375" style="7" customWidth="1"/>
    <col min="14350" max="14350" width="9.85546875" style="7" customWidth="1"/>
    <col min="14351" max="14351" width="8.5703125" style="7" customWidth="1"/>
    <col min="14352" max="14352" width="8.7109375" style="7" customWidth="1"/>
    <col min="14353" max="14353" width="9.7109375" style="7" customWidth="1"/>
    <col min="14354" max="14354" width="11" style="7" customWidth="1"/>
    <col min="14355" max="14355" width="14.28515625" style="7" customWidth="1"/>
    <col min="14356" max="14356" width="12.42578125" style="7" customWidth="1"/>
    <col min="14357" max="14357" width="13.28515625" style="7" customWidth="1"/>
    <col min="14358" max="14358" width="9.140625" style="7"/>
    <col min="14359" max="14359" width="11.7109375" style="7" customWidth="1"/>
    <col min="14360" max="14360" width="10.140625" style="7" customWidth="1"/>
    <col min="14361" max="14592" width="9.140625" style="7"/>
    <col min="14593" max="14593" width="4.5703125" style="7" customWidth="1"/>
    <col min="14594" max="14594" width="19.28515625" style="7" customWidth="1"/>
    <col min="14595" max="14595" width="15.7109375" style="7" customWidth="1"/>
    <col min="14596" max="14596" width="9.5703125" style="7" customWidth="1"/>
    <col min="14597" max="14597" width="8.7109375" style="7" customWidth="1"/>
    <col min="14598" max="14600" width="9.7109375" style="7" customWidth="1"/>
    <col min="14601" max="14601" width="11.85546875" style="7" customWidth="1"/>
    <col min="14602" max="14602" width="8.42578125" style="7" customWidth="1"/>
    <col min="14603" max="14603" width="9.140625" style="7" customWidth="1"/>
    <col min="14604" max="14604" width="5.85546875" style="7" customWidth="1"/>
    <col min="14605" max="14605" width="8.7109375" style="7" customWidth="1"/>
    <col min="14606" max="14606" width="9.85546875" style="7" customWidth="1"/>
    <col min="14607" max="14607" width="8.5703125" style="7" customWidth="1"/>
    <col min="14608" max="14608" width="8.7109375" style="7" customWidth="1"/>
    <col min="14609" max="14609" width="9.7109375" style="7" customWidth="1"/>
    <col min="14610" max="14610" width="11" style="7" customWidth="1"/>
    <col min="14611" max="14611" width="14.28515625" style="7" customWidth="1"/>
    <col min="14612" max="14612" width="12.42578125" style="7" customWidth="1"/>
    <col min="14613" max="14613" width="13.28515625" style="7" customWidth="1"/>
    <col min="14614" max="14614" width="9.140625" style="7"/>
    <col min="14615" max="14615" width="11.7109375" style="7" customWidth="1"/>
    <col min="14616" max="14616" width="10.140625" style="7" customWidth="1"/>
    <col min="14617" max="14848" width="9.140625" style="7"/>
    <col min="14849" max="14849" width="4.5703125" style="7" customWidth="1"/>
    <col min="14850" max="14850" width="19.28515625" style="7" customWidth="1"/>
    <col min="14851" max="14851" width="15.7109375" style="7" customWidth="1"/>
    <col min="14852" max="14852" width="9.5703125" style="7" customWidth="1"/>
    <col min="14853" max="14853" width="8.7109375" style="7" customWidth="1"/>
    <col min="14854" max="14856" width="9.7109375" style="7" customWidth="1"/>
    <col min="14857" max="14857" width="11.85546875" style="7" customWidth="1"/>
    <col min="14858" max="14858" width="8.42578125" style="7" customWidth="1"/>
    <col min="14859" max="14859" width="9.140625" style="7" customWidth="1"/>
    <col min="14860" max="14860" width="5.85546875" style="7" customWidth="1"/>
    <col min="14861" max="14861" width="8.7109375" style="7" customWidth="1"/>
    <col min="14862" max="14862" width="9.85546875" style="7" customWidth="1"/>
    <col min="14863" max="14863" width="8.5703125" style="7" customWidth="1"/>
    <col min="14864" max="14864" width="8.7109375" style="7" customWidth="1"/>
    <col min="14865" max="14865" width="9.7109375" style="7" customWidth="1"/>
    <col min="14866" max="14866" width="11" style="7" customWidth="1"/>
    <col min="14867" max="14867" width="14.28515625" style="7" customWidth="1"/>
    <col min="14868" max="14868" width="12.42578125" style="7" customWidth="1"/>
    <col min="14869" max="14869" width="13.28515625" style="7" customWidth="1"/>
    <col min="14870" max="14870" width="9.140625" style="7"/>
    <col min="14871" max="14871" width="11.7109375" style="7" customWidth="1"/>
    <col min="14872" max="14872" width="10.140625" style="7" customWidth="1"/>
    <col min="14873" max="15104" width="9.140625" style="7"/>
    <col min="15105" max="15105" width="4.5703125" style="7" customWidth="1"/>
    <col min="15106" max="15106" width="19.28515625" style="7" customWidth="1"/>
    <col min="15107" max="15107" width="15.7109375" style="7" customWidth="1"/>
    <col min="15108" max="15108" width="9.5703125" style="7" customWidth="1"/>
    <col min="15109" max="15109" width="8.7109375" style="7" customWidth="1"/>
    <col min="15110" max="15112" width="9.7109375" style="7" customWidth="1"/>
    <col min="15113" max="15113" width="11.85546875" style="7" customWidth="1"/>
    <col min="15114" max="15114" width="8.42578125" style="7" customWidth="1"/>
    <col min="15115" max="15115" width="9.140625" style="7" customWidth="1"/>
    <col min="15116" max="15116" width="5.85546875" style="7" customWidth="1"/>
    <col min="15117" max="15117" width="8.7109375" style="7" customWidth="1"/>
    <col min="15118" max="15118" width="9.85546875" style="7" customWidth="1"/>
    <col min="15119" max="15119" width="8.5703125" style="7" customWidth="1"/>
    <col min="15120" max="15120" width="8.7109375" style="7" customWidth="1"/>
    <col min="15121" max="15121" width="9.7109375" style="7" customWidth="1"/>
    <col min="15122" max="15122" width="11" style="7" customWidth="1"/>
    <col min="15123" max="15123" width="14.28515625" style="7" customWidth="1"/>
    <col min="15124" max="15124" width="12.42578125" style="7" customWidth="1"/>
    <col min="15125" max="15125" width="13.28515625" style="7" customWidth="1"/>
    <col min="15126" max="15126" width="9.140625" style="7"/>
    <col min="15127" max="15127" width="11.7109375" style="7" customWidth="1"/>
    <col min="15128" max="15128" width="10.140625" style="7" customWidth="1"/>
    <col min="15129" max="15360" width="9.140625" style="7"/>
    <col min="15361" max="15361" width="4.5703125" style="7" customWidth="1"/>
    <col min="15362" max="15362" width="19.28515625" style="7" customWidth="1"/>
    <col min="15363" max="15363" width="15.7109375" style="7" customWidth="1"/>
    <col min="15364" max="15364" width="9.5703125" style="7" customWidth="1"/>
    <col min="15365" max="15365" width="8.7109375" style="7" customWidth="1"/>
    <col min="15366" max="15368" width="9.7109375" style="7" customWidth="1"/>
    <col min="15369" max="15369" width="11.85546875" style="7" customWidth="1"/>
    <col min="15370" max="15370" width="8.42578125" style="7" customWidth="1"/>
    <col min="15371" max="15371" width="9.140625" style="7" customWidth="1"/>
    <col min="15372" max="15372" width="5.85546875" style="7" customWidth="1"/>
    <col min="15373" max="15373" width="8.7109375" style="7" customWidth="1"/>
    <col min="15374" max="15374" width="9.85546875" style="7" customWidth="1"/>
    <col min="15375" max="15375" width="8.5703125" style="7" customWidth="1"/>
    <col min="15376" max="15376" width="8.7109375" style="7" customWidth="1"/>
    <col min="15377" max="15377" width="9.7109375" style="7" customWidth="1"/>
    <col min="15378" max="15378" width="11" style="7" customWidth="1"/>
    <col min="15379" max="15379" width="14.28515625" style="7" customWidth="1"/>
    <col min="15380" max="15380" width="12.42578125" style="7" customWidth="1"/>
    <col min="15381" max="15381" width="13.28515625" style="7" customWidth="1"/>
    <col min="15382" max="15382" width="9.140625" style="7"/>
    <col min="15383" max="15383" width="11.7109375" style="7" customWidth="1"/>
    <col min="15384" max="15384" width="10.140625" style="7" customWidth="1"/>
    <col min="15385" max="15616" width="9.140625" style="7"/>
    <col min="15617" max="15617" width="4.5703125" style="7" customWidth="1"/>
    <col min="15618" max="15618" width="19.28515625" style="7" customWidth="1"/>
    <col min="15619" max="15619" width="15.7109375" style="7" customWidth="1"/>
    <col min="15620" max="15620" width="9.5703125" style="7" customWidth="1"/>
    <col min="15621" max="15621" width="8.7109375" style="7" customWidth="1"/>
    <col min="15622" max="15624" width="9.7109375" style="7" customWidth="1"/>
    <col min="15625" max="15625" width="11.85546875" style="7" customWidth="1"/>
    <col min="15626" max="15626" width="8.42578125" style="7" customWidth="1"/>
    <col min="15627" max="15627" width="9.140625" style="7" customWidth="1"/>
    <col min="15628" max="15628" width="5.85546875" style="7" customWidth="1"/>
    <col min="15629" max="15629" width="8.7109375" style="7" customWidth="1"/>
    <col min="15630" max="15630" width="9.85546875" style="7" customWidth="1"/>
    <col min="15631" max="15631" width="8.5703125" style="7" customWidth="1"/>
    <col min="15632" max="15632" width="8.7109375" style="7" customWidth="1"/>
    <col min="15633" max="15633" width="9.7109375" style="7" customWidth="1"/>
    <col min="15634" max="15634" width="11" style="7" customWidth="1"/>
    <col min="15635" max="15635" width="14.28515625" style="7" customWidth="1"/>
    <col min="15636" max="15636" width="12.42578125" style="7" customWidth="1"/>
    <col min="15637" max="15637" width="13.28515625" style="7" customWidth="1"/>
    <col min="15638" max="15638" width="9.140625" style="7"/>
    <col min="15639" max="15639" width="11.7109375" style="7" customWidth="1"/>
    <col min="15640" max="15640" width="10.140625" style="7" customWidth="1"/>
    <col min="15641" max="15872" width="9.140625" style="7"/>
    <col min="15873" max="15873" width="4.5703125" style="7" customWidth="1"/>
    <col min="15874" max="15874" width="19.28515625" style="7" customWidth="1"/>
    <col min="15875" max="15875" width="15.7109375" style="7" customWidth="1"/>
    <col min="15876" max="15876" width="9.5703125" style="7" customWidth="1"/>
    <col min="15877" max="15877" width="8.7109375" style="7" customWidth="1"/>
    <col min="15878" max="15880" width="9.7109375" style="7" customWidth="1"/>
    <col min="15881" max="15881" width="11.85546875" style="7" customWidth="1"/>
    <col min="15882" max="15882" width="8.42578125" style="7" customWidth="1"/>
    <col min="15883" max="15883" width="9.140625" style="7" customWidth="1"/>
    <col min="15884" max="15884" width="5.85546875" style="7" customWidth="1"/>
    <col min="15885" max="15885" width="8.7109375" style="7" customWidth="1"/>
    <col min="15886" max="15886" width="9.85546875" style="7" customWidth="1"/>
    <col min="15887" max="15887" width="8.5703125" style="7" customWidth="1"/>
    <col min="15888" max="15888" width="8.7109375" style="7" customWidth="1"/>
    <col min="15889" max="15889" width="9.7109375" style="7" customWidth="1"/>
    <col min="15890" max="15890" width="11" style="7" customWidth="1"/>
    <col min="15891" max="15891" width="14.28515625" style="7" customWidth="1"/>
    <col min="15892" max="15892" width="12.42578125" style="7" customWidth="1"/>
    <col min="15893" max="15893" width="13.28515625" style="7" customWidth="1"/>
    <col min="15894" max="15894" width="9.140625" style="7"/>
    <col min="15895" max="15895" width="11.7109375" style="7" customWidth="1"/>
    <col min="15896" max="15896" width="10.140625" style="7" customWidth="1"/>
    <col min="15897" max="16128" width="9.140625" style="7"/>
    <col min="16129" max="16129" width="4.5703125" style="7" customWidth="1"/>
    <col min="16130" max="16130" width="19.28515625" style="7" customWidth="1"/>
    <col min="16131" max="16131" width="15.7109375" style="7" customWidth="1"/>
    <col min="16132" max="16132" width="9.5703125" style="7" customWidth="1"/>
    <col min="16133" max="16133" width="8.7109375" style="7" customWidth="1"/>
    <col min="16134" max="16136" width="9.7109375" style="7" customWidth="1"/>
    <col min="16137" max="16137" width="11.85546875" style="7" customWidth="1"/>
    <col min="16138" max="16138" width="8.42578125" style="7" customWidth="1"/>
    <col min="16139" max="16139" width="9.140625" style="7" customWidth="1"/>
    <col min="16140" max="16140" width="5.85546875" style="7" customWidth="1"/>
    <col min="16141" max="16141" width="8.7109375" style="7" customWidth="1"/>
    <col min="16142" max="16142" width="9.85546875" style="7" customWidth="1"/>
    <col min="16143" max="16143" width="8.5703125" style="7" customWidth="1"/>
    <col min="16144" max="16144" width="8.7109375" style="7" customWidth="1"/>
    <col min="16145" max="16145" width="9.7109375" style="7" customWidth="1"/>
    <col min="16146" max="16146" width="11" style="7" customWidth="1"/>
    <col min="16147" max="16147" width="14.28515625" style="7" customWidth="1"/>
    <col min="16148" max="16148" width="12.42578125" style="7" customWidth="1"/>
    <col min="16149" max="16149" width="13.28515625" style="7" customWidth="1"/>
    <col min="16150" max="16150" width="9.140625" style="7"/>
    <col min="16151" max="16151" width="11.7109375" style="7" customWidth="1"/>
    <col min="16152" max="16152" width="10.140625" style="7" customWidth="1"/>
    <col min="16153" max="16384" width="9.140625" style="7"/>
  </cols>
  <sheetData>
    <row r="1" spans="1:24" x14ac:dyDescent="0.2">
      <c r="A1" s="149" t="s">
        <v>91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4" ht="24.75" customHeight="1" x14ac:dyDescent="0.2">
      <c r="A2" s="79"/>
      <c r="B2" s="156" t="s">
        <v>92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79"/>
    </row>
    <row r="3" spans="1:24" x14ac:dyDescent="0.2">
      <c r="A3" s="7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11"/>
      <c r="S3" s="106"/>
      <c r="T3" s="106"/>
      <c r="U3" s="103" t="s">
        <v>120</v>
      </c>
    </row>
    <row r="4" spans="1:24" x14ac:dyDescent="0.2">
      <c r="A4" s="7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11"/>
      <c r="S4" s="106"/>
      <c r="T4" s="106"/>
      <c r="U4" s="104" t="s">
        <v>119</v>
      </c>
    </row>
    <row r="5" spans="1:24" x14ac:dyDescent="0.2">
      <c r="A5" s="63"/>
      <c r="B5" s="64"/>
      <c r="C5" s="63"/>
      <c r="D5" s="65"/>
      <c r="E5" s="66"/>
      <c r="F5" s="8"/>
      <c r="G5" s="13"/>
      <c r="H5" s="14"/>
      <c r="I5" s="8"/>
      <c r="J5" s="8"/>
      <c r="K5" s="8"/>
      <c r="L5" s="8"/>
      <c r="M5" s="8"/>
      <c r="N5" s="8"/>
      <c r="O5" s="8"/>
      <c r="P5" s="8"/>
      <c r="Q5" s="8"/>
      <c r="R5" s="8"/>
      <c r="S5" s="63"/>
      <c r="T5" s="63"/>
      <c r="U5" s="63"/>
    </row>
    <row r="6" spans="1:24" s="8" customFormat="1" x14ac:dyDescent="0.2">
      <c r="B6" s="64"/>
      <c r="D6" s="67"/>
      <c r="E6" s="12"/>
      <c r="G6" s="13"/>
      <c r="H6" s="14"/>
      <c r="S6" s="154" t="s">
        <v>17</v>
      </c>
      <c r="T6" s="154"/>
      <c r="U6" s="154"/>
      <c r="X6" s="7"/>
    </row>
    <row r="7" spans="1:24" s="8" customFormat="1" ht="30.75" customHeight="1" x14ac:dyDescent="0.2">
      <c r="A7" s="68"/>
      <c r="B7" s="78" t="s">
        <v>85</v>
      </c>
      <c r="C7" s="68"/>
      <c r="D7" s="69"/>
      <c r="E7" s="12"/>
      <c r="G7" s="13"/>
      <c r="H7" s="14"/>
      <c r="I7" s="15"/>
      <c r="N7" s="15"/>
      <c r="O7" s="15"/>
      <c r="P7" s="15"/>
      <c r="Q7" s="15"/>
      <c r="R7" s="15"/>
      <c r="S7" s="155" t="s">
        <v>113</v>
      </c>
      <c r="T7" s="155"/>
      <c r="U7" s="155"/>
    </row>
    <row r="8" spans="1:24" s="8" customFormat="1" ht="15.75" x14ac:dyDescent="0.25">
      <c r="A8" s="68"/>
      <c r="B8" s="64" t="s">
        <v>21</v>
      </c>
      <c r="C8" s="68"/>
      <c r="D8" s="69"/>
      <c r="E8" s="12"/>
      <c r="G8" s="13"/>
      <c r="H8" s="14"/>
      <c r="I8" s="15"/>
      <c r="N8" s="15"/>
      <c r="O8" s="15"/>
      <c r="P8" s="15"/>
      <c r="Q8" s="15"/>
      <c r="R8" s="15"/>
      <c r="S8" s="70"/>
      <c r="T8" s="70"/>
      <c r="U8" s="70"/>
    </row>
    <row r="9" spans="1:24" s="17" customFormat="1" x14ac:dyDescent="0.2">
      <c r="B9" s="64" t="s">
        <v>22</v>
      </c>
      <c r="O9" s="62"/>
      <c r="P9" s="98"/>
      <c r="Q9" s="62"/>
      <c r="R9" s="110"/>
      <c r="S9" s="8"/>
      <c r="T9" s="105" t="s">
        <v>76</v>
      </c>
      <c r="U9" s="15"/>
    </row>
    <row r="10" spans="1:24" s="17" customFormat="1" x14ac:dyDescent="0.2">
      <c r="B10" s="18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98"/>
      <c r="Q10" s="62"/>
      <c r="R10" s="110"/>
      <c r="T10" s="93"/>
      <c r="U10" s="19"/>
    </row>
    <row r="11" spans="1:24" s="17" customFormat="1" x14ac:dyDescent="0.2">
      <c r="B11" s="18"/>
      <c r="D11" s="151" t="s">
        <v>82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93"/>
      <c r="U11" s="19"/>
    </row>
    <row r="12" spans="1:24" s="17" customFormat="1" x14ac:dyDescent="0.2">
      <c r="B12" s="18"/>
      <c r="D12" s="151" t="s">
        <v>83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62"/>
      <c r="P12" s="98"/>
      <c r="Q12" s="62"/>
      <c r="R12" s="110"/>
      <c r="S12" s="20"/>
      <c r="T12" s="152"/>
      <c r="U12" s="152"/>
    </row>
    <row r="13" spans="1:24" s="17" customFormat="1" ht="16.5" customHeight="1" x14ac:dyDescent="0.2">
      <c r="A13" s="150" t="s">
        <v>0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</row>
    <row r="14" spans="1:24" s="17" customFormat="1" x14ac:dyDescent="0.2">
      <c r="B14" s="18"/>
      <c r="D14" s="151" t="s">
        <v>84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62"/>
      <c r="P14" s="98"/>
      <c r="Q14" s="62"/>
      <c r="R14" s="110"/>
      <c r="S14" s="20"/>
      <c r="T14" s="71"/>
      <c r="U14" s="71"/>
    </row>
    <row r="15" spans="1:24" s="17" customFormat="1" ht="15.75" customHeight="1" x14ac:dyDescent="0.2">
      <c r="B15" s="18"/>
      <c r="D15" s="62"/>
      <c r="E15" s="62"/>
      <c r="F15" s="62"/>
      <c r="G15" s="72"/>
      <c r="H15" s="73"/>
      <c r="I15" s="62"/>
      <c r="J15" s="62"/>
      <c r="K15" s="62"/>
      <c r="L15" s="62"/>
      <c r="M15" s="62"/>
      <c r="N15" s="62"/>
      <c r="O15" s="62"/>
      <c r="P15" s="98"/>
      <c r="Q15" s="62"/>
      <c r="R15" s="110"/>
      <c r="S15" s="20"/>
      <c r="T15" s="152"/>
      <c r="U15" s="152"/>
    </row>
    <row r="16" spans="1:24" s="17" customFormat="1" ht="14.25" customHeight="1" x14ac:dyDescent="0.2">
      <c r="B16" s="18"/>
      <c r="D16" s="62"/>
      <c r="E16" s="62"/>
      <c r="F16" s="62"/>
      <c r="G16" s="72"/>
      <c r="H16" s="73"/>
      <c r="I16" s="62"/>
      <c r="J16" s="62"/>
      <c r="K16" s="62"/>
      <c r="L16" s="62"/>
      <c r="M16" s="62"/>
      <c r="N16" s="62"/>
      <c r="O16" s="62"/>
      <c r="P16" s="98"/>
      <c r="Q16" s="62"/>
      <c r="R16" s="110"/>
      <c r="S16" s="20"/>
      <c r="T16" s="71"/>
      <c r="U16" s="71"/>
    </row>
    <row r="17" spans="1:21" s="55" customFormat="1" ht="18.75" customHeight="1" x14ac:dyDescent="0.25">
      <c r="A17" s="153" t="s">
        <v>1</v>
      </c>
      <c r="B17" s="153" t="s">
        <v>28</v>
      </c>
      <c r="C17" s="140" t="s">
        <v>2</v>
      </c>
      <c r="D17" s="140" t="s">
        <v>3</v>
      </c>
      <c r="E17" s="140" t="s">
        <v>12</v>
      </c>
      <c r="F17" s="140" t="s">
        <v>35</v>
      </c>
      <c r="G17" s="153" t="s">
        <v>5</v>
      </c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44" t="s">
        <v>117</v>
      </c>
      <c r="U17" s="144" t="s">
        <v>6</v>
      </c>
    </row>
    <row r="18" spans="1:21" s="56" customFormat="1" ht="199.5" customHeight="1" x14ac:dyDescent="0.25">
      <c r="A18" s="153"/>
      <c r="B18" s="153"/>
      <c r="C18" s="140"/>
      <c r="D18" s="140"/>
      <c r="E18" s="140"/>
      <c r="F18" s="140"/>
      <c r="G18" s="145" t="s">
        <v>38</v>
      </c>
      <c r="H18" s="146"/>
      <c r="I18" s="141" t="s">
        <v>90</v>
      </c>
      <c r="J18" s="141" t="s">
        <v>115</v>
      </c>
      <c r="K18" s="145" t="s">
        <v>40</v>
      </c>
      <c r="L18" s="146"/>
      <c r="M18" s="141" t="s">
        <v>95</v>
      </c>
      <c r="N18" s="141" t="s">
        <v>8</v>
      </c>
      <c r="O18" s="141" t="s">
        <v>98</v>
      </c>
      <c r="P18" s="141" t="s">
        <v>116</v>
      </c>
      <c r="Q18" s="141" t="s">
        <v>13</v>
      </c>
      <c r="R18" s="147" t="s">
        <v>134</v>
      </c>
      <c r="S18" s="141" t="s">
        <v>112</v>
      </c>
      <c r="T18" s="144"/>
      <c r="U18" s="144"/>
    </row>
    <row r="19" spans="1:21" s="56" customFormat="1" ht="47.25" customHeight="1" x14ac:dyDescent="0.25">
      <c r="A19" s="153"/>
      <c r="B19" s="153"/>
      <c r="C19" s="140"/>
      <c r="D19" s="140"/>
      <c r="E19" s="140"/>
      <c r="F19" s="140"/>
      <c r="G19" s="74" t="s">
        <v>9</v>
      </c>
      <c r="H19" s="75" t="s">
        <v>10</v>
      </c>
      <c r="I19" s="143"/>
      <c r="J19" s="143"/>
      <c r="K19" s="76" t="s">
        <v>9</v>
      </c>
      <c r="L19" s="75" t="s">
        <v>10</v>
      </c>
      <c r="M19" s="143"/>
      <c r="N19" s="143"/>
      <c r="O19" s="143"/>
      <c r="P19" s="143"/>
      <c r="Q19" s="143"/>
      <c r="R19" s="148"/>
      <c r="S19" s="143"/>
      <c r="T19" s="144"/>
      <c r="U19" s="144"/>
    </row>
    <row r="20" spans="1:21" s="25" customFormat="1" ht="21" customHeight="1" x14ac:dyDescent="0.25">
      <c r="A20" s="77">
        <v>1</v>
      </c>
      <c r="B20" s="77">
        <v>2</v>
      </c>
      <c r="C20" s="77">
        <v>3</v>
      </c>
      <c r="D20" s="77">
        <v>4</v>
      </c>
      <c r="E20" s="77">
        <v>5</v>
      </c>
      <c r="F20" s="77">
        <v>6</v>
      </c>
      <c r="G20" s="77">
        <v>7</v>
      </c>
      <c r="H20" s="77">
        <v>8</v>
      </c>
      <c r="I20" s="77">
        <v>9</v>
      </c>
      <c r="J20" s="77">
        <v>10</v>
      </c>
      <c r="K20" s="77">
        <v>11</v>
      </c>
      <c r="L20" s="77">
        <v>12</v>
      </c>
      <c r="M20" s="77">
        <v>13</v>
      </c>
      <c r="N20" s="77">
        <v>14</v>
      </c>
      <c r="O20" s="77">
        <v>15</v>
      </c>
      <c r="P20" s="77">
        <v>16</v>
      </c>
      <c r="Q20" s="77">
        <v>17</v>
      </c>
      <c r="R20" s="112" t="s">
        <v>127</v>
      </c>
      <c r="S20" s="77">
        <v>18</v>
      </c>
      <c r="T20" s="77">
        <v>19</v>
      </c>
      <c r="U20" s="77">
        <v>20</v>
      </c>
    </row>
    <row r="21" spans="1:21" s="32" customFormat="1" ht="24" customHeight="1" x14ac:dyDescent="0.25">
      <c r="A21" s="80">
        <v>1</v>
      </c>
      <c r="B21" s="81" t="s">
        <v>28</v>
      </c>
      <c r="C21" s="75"/>
      <c r="D21" s="75">
        <v>10000</v>
      </c>
      <c r="E21" s="75">
        <v>0.5</v>
      </c>
      <c r="F21" s="75">
        <f>ROUND(D21*E21,2)</f>
        <v>5000</v>
      </c>
      <c r="G21" s="74">
        <v>0.15</v>
      </c>
      <c r="H21" s="75">
        <f>ROUND(G21*F21,2)</f>
        <v>750</v>
      </c>
      <c r="I21" s="75"/>
      <c r="J21" s="75">
        <v>1200</v>
      </c>
      <c r="K21" s="108"/>
      <c r="L21" s="75">
        <f>ROUND(F21*K21,2)</f>
        <v>0</v>
      </c>
      <c r="M21" s="75">
        <v>1500</v>
      </c>
      <c r="N21" s="75">
        <f>ROUND(D21*0.4,2)</f>
        <v>4000</v>
      </c>
      <c r="O21" s="75">
        <f>ROUND(F21*0.25,2)</f>
        <v>1250</v>
      </c>
      <c r="P21" s="75"/>
      <c r="Q21" s="75">
        <f>ROUND(3000*E21,2)</f>
        <v>1500</v>
      </c>
      <c r="R21" s="75"/>
      <c r="S21" s="82">
        <f>ROUND(F21+H21+I21+J21+L21+M21+N21+O21+P21+Q21+R21,2)</f>
        <v>15200</v>
      </c>
      <c r="T21" s="82">
        <f>ROUND(S21*0.5,2)</f>
        <v>7600</v>
      </c>
      <c r="U21" s="82">
        <f>ROUND(S21+T21,2)</f>
        <v>22800</v>
      </c>
    </row>
    <row r="22" spans="1:21" s="32" customFormat="1" ht="24" customHeight="1" x14ac:dyDescent="0.25">
      <c r="A22" s="80">
        <v>2</v>
      </c>
      <c r="B22" s="81" t="s">
        <v>111</v>
      </c>
      <c r="C22" s="75"/>
      <c r="D22" s="75"/>
      <c r="E22" s="75"/>
      <c r="F22" s="75"/>
      <c r="G22" s="74"/>
      <c r="H22" s="75"/>
      <c r="I22" s="75"/>
      <c r="J22" s="75"/>
      <c r="K22" s="108"/>
      <c r="L22" s="75"/>
      <c r="M22" s="75"/>
      <c r="N22" s="75"/>
      <c r="O22" s="75"/>
      <c r="P22" s="75"/>
      <c r="Q22" s="75"/>
      <c r="R22" s="75"/>
      <c r="S22" s="82"/>
      <c r="T22" s="82"/>
      <c r="U22" s="82"/>
    </row>
    <row r="23" spans="1:21" s="54" customFormat="1" x14ac:dyDescent="0.2">
      <c r="A23" s="83"/>
      <c r="B23" s="84" t="s">
        <v>72</v>
      </c>
      <c r="C23" s="87"/>
      <c r="D23" s="94"/>
      <c r="E23" s="95">
        <f>SUM(E21:E22)</f>
        <v>0.5</v>
      </c>
      <c r="F23" s="95">
        <f>SUM(F21:F22)</f>
        <v>5000</v>
      </c>
      <c r="G23" s="87"/>
      <c r="H23" s="95">
        <f>SUM(H21:H22)</f>
        <v>750</v>
      </c>
      <c r="I23" s="95">
        <f>SUM(I21:I22)</f>
        <v>0</v>
      </c>
      <c r="J23" s="95">
        <f>SUM(J21:J22)</f>
        <v>1200</v>
      </c>
      <c r="K23" s="95"/>
      <c r="L23" s="95">
        <f t="shared" ref="L23:T23" si="0">SUM(L21:L22)</f>
        <v>0</v>
      </c>
      <c r="M23" s="95">
        <f t="shared" si="0"/>
        <v>1500</v>
      </c>
      <c r="N23" s="95">
        <f t="shared" si="0"/>
        <v>4000</v>
      </c>
      <c r="O23" s="95">
        <f t="shared" si="0"/>
        <v>1250</v>
      </c>
      <c r="P23" s="95">
        <f t="shared" si="0"/>
        <v>0</v>
      </c>
      <c r="Q23" s="95">
        <f t="shared" si="0"/>
        <v>1500</v>
      </c>
      <c r="R23" s="95">
        <f t="shared" si="0"/>
        <v>0</v>
      </c>
      <c r="S23" s="95">
        <f t="shared" si="0"/>
        <v>15200</v>
      </c>
      <c r="T23" s="95">
        <f t="shared" si="0"/>
        <v>7600</v>
      </c>
      <c r="U23" s="95">
        <f>SUM(U21:U22)</f>
        <v>22800</v>
      </c>
    </row>
    <row r="24" spans="1:21" s="54" customFormat="1" ht="12.75" customHeight="1" x14ac:dyDescent="0.2">
      <c r="A24" s="8"/>
      <c r="B24" s="91" t="s">
        <v>93</v>
      </c>
      <c r="C24" s="8"/>
      <c r="D24" s="8"/>
      <c r="E24" s="12"/>
      <c r="F24" s="8"/>
      <c r="G24" s="13"/>
      <c r="H24" s="1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s="54" customFormat="1" ht="12.75" customHeight="1" x14ac:dyDescent="0.2">
      <c r="A25" s="8"/>
      <c r="B25" s="64"/>
      <c r="C25" s="8"/>
      <c r="D25" s="8"/>
      <c r="E25" s="12"/>
      <c r="F25" s="88"/>
      <c r="G25" s="88"/>
      <c r="H25" s="8"/>
      <c r="I25" s="71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s="54" customFormat="1" ht="13.5" customHeight="1" x14ac:dyDescent="0.2">
      <c r="A26" s="8"/>
      <c r="B26" s="64" t="s">
        <v>89</v>
      </c>
      <c r="C26" s="8"/>
      <c r="E26" s="114"/>
      <c r="F26" s="116" t="s">
        <v>130</v>
      </c>
      <c r="G26" s="8"/>
      <c r="J26" s="64" t="s">
        <v>88</v>
      </c>
      <c r="K26" s="8"/>
      <c r="L26" s="8"/>
      <c r="M26" s="8"/>
      <c r="N26" s="8"/>
      <c r="O26" s="114"/>
      <c r="P26" s="114"/>
      <c r="Q26" s="115" t="s">
        <v>114</v>
      </c>
      <c r="R26" s="115"/>
      <c r="S26" s="114"/>
      <c r="T26" s="117"/>
      <c r="U26" s="8"/>
    </row>
    <row r="27" spans="1:21" s="54" customFormat="1" ht="12.75" customHeight="1" x14ac:dyDescent="0.2">
      <c r="A27" s="8"/>
      <c r="B27" s="64"/>
      <c r="C27" s="8"/>
      <c r="E27" s="118"/>
      <c r="F27" s="13"/>
      <c r="G27" s="8"/>
      <c r="J27" s="64"/>
      <c r="K27" s="8"/>
      <c r="L27" s="8"/>
      <c r="M27" s="8"/>
      <c r="N27" s="8"/>
      <c r="O27" s="8"/>
      <c r="P27" s="8"/>
      <c r="Q27" s="8"/>
      <c r="R27" s="8"/>
      <c r="S27" s="8"/>
      <c r="T27" s="107"/>
      <c r="U27" s="8"/>
    </row>
    <row r="28" spans="1:21" s="54" customFormat="1" ht="15" customHeight="1" x14ac:dyDescent="0.2">
      <c r="A28" s="8"/>
      <c r="B28" s="64" t="s">
        <v>77</v>
      </c>
      <c r="C28" s="8"/>
      <c r="E28" s="114"/>
      <c r="F28" s="90" t="s">
        <v>78</v>
      </c>
      <c r="G28" s="8"/>
      <c r="J28" s="64" t="s">
        <v>87</v>
      </c>
      <c r="K28" s="8"/>
      <c r="L28" s="8"/>
      <c r="M28" s="8"/>
      <c r="N28" s="8"/>
      <c r="O28" s="114"/>
      <c r="P28" s="114"/>
      <c r="Q28" s="115" t="s">
        <v>114</v>
      </c>
      <c r="R28" s="115"/>
      <c r="S28" s="114"/>
      <c r="T28" s="117"/>
      <c r="U28" s="8"/>
    </row>
    <row r="29" spans="1:21" s="54" customFormat="1" x14ac:dyDescent="0.2">
      <c r="A29" s="8"/>
      <c r="B29" s="120"/>
      <c r="F29" s="57"/>
      <c r="G29" s="8"/>
      <c r="J29" s="64"/>
      <c r="K29" s="8"/>
      <c r="L29" s="8"/>
      <c r="M29" s="8"/>
      <c r="N29" s="8"/>
      <c r="O29" s="8"/>
      <c r="P29" s="8"/>
      <c r="Q29" s="8"/>
      <c r="R29" s="8"/>
      <c r="S29" s="8"/>
      <c r="T29" s="107"/>
      <c r="U29" s="8"/>
    </row>
    <row r="30" spans="1:21" s="54" customFormat="1" x14ac:dyDescent="0.2">
      <c r="A30" s="8"/>
      <c r="B30" s="64" t="s">
        <v>131</v>
      </c>
      <c r="C30" s="8"/>
      <c r="E30" s="114"/>
      <c r="F30" s="90" t="s">
        <v>132</v>
      </c>
      <c r="G30" s="8"/>
      <c r="J30" s="64" t="s">
        <v>86</v>
      </c>
      <c r="K30" s="8"/>
      <c r="L30" s="8"/>
      <c r="M30" s="8"/>
      <c r="N30" s="8"/>
      <c r="O30" s="114"/>
      <c r="P30" s="114"/>
      <c r="Q30" s="115" t="s">
        <v>114</v>
      </c>
      <c r="R30" s="115"/>
      <c r="S30" s="114"/>
      <c r="T30" s="117"/>
      <c r="U30" s="8"/>
    </row>
    <row r="31" spans="1:21" s="54" customFormat="1" x14ac:dyDescent="0.2">
      <c r="B31" s="64" t="s">
        <v>133</v>
      </c>
      <c r="E31" s="57"/>
      <c r="F31" s="58"/>
    </row>
    <row r="32" spans="1:21" s="54" customFormat="1" x14ac:dyDescent="0.2">
      <c r="E32" s="57"/>
      <c r="F32" s="58"/>
    </row>
    <row r="33" spans="2:6" s="54" customFormat="1" x14ac:dyDescent="0.2">
      <c r="B33" s="2"/>
      <c r="C33" s="7"/>
      <c r="D33" s="60"/>
      <c r="E33" s="61"/>
      <c r="F33" s="1"/>
    </row>
    <row r="34" spans="2:6" s="54" customFormat="1" x14ac:dyDescent="0.2">
      <c r="B34" s="2"/>
      <c r="C34" s="7"/>
      <c r="D34" s="60"/>
      <c r="E34" s="61"/>
      <c r="F34" s="1"/>
    </row>
  </sheetData>
  <sheetProtection selectLockedCells="1" selectUnlockedCells="1"/>
  <mergeCells count="30">
    <mergeCell ref="A13:U13"/>
    <mergeCell ref="U17:U19"/>
    <mergeCell ref="G18:H18"/>
    <mergeCell ref="S18:S19"/>
    <mergeCell ref="F17:F19"/>
    <mergeCell ref="G17:S17"/>
    <mergeCell ref="P18:P19"/>
    <mergeCell ref="D14:N14"/>
    <mergeCell ref="T15:U15"/>
    <mergeCell ref="A17:A19"/>
    <mergeCell ref="B17:B19"/>
    <mergeCell ref="C17:C19"/>
    <mergeCell ref="M18:M19"/>
    <mergeCell ref="N18:N19"/>
    <mergeCell ref="D17:D19"/>
    <mergeCell ref="E17:E19"/>
    <mergeCell ref="A1:U1"/>
    <mergeCell ref="S6:U6"/>
    <mergeCell ref="S7:U7"/>
    <mergeCell ref="D12:N12"/>
    <mergeCell ref="T12:U12"/>
    <mergeCell ref="B2:T2"/>
    <mergeCell ref="D11:S11"/>
    <mergeCell ref="T17:T19"/>
    <mergeCell ref="I18:I19"/>
    <mergeCell ref="J18:J19"/>
    <mergeCell ref="K18:L18"/>
    <mergeCell ref="O18:O19"/>
    <mergeCell ref="Q18:Q19"/>
    <mergeCell ref="R18:R19"/>
  </mergeCells>
  <pageMargins left="0.31496062992125984" right="0.19685039370078741" top="0.55118110236220474" bottom="0.39370078740157483" header="0" footer="0"/>
  <pageSetup paperSize="9" scale="66" firstPageNumber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zoomScale="80" zoomScaleNormal="80" zoomScaleSheetLayoutView="77" workbookViewId="0">
      <selection activeCell="B26" sqref="B26:U31"/>
    </sheetView>
  </sheetViews>
  <sheetFormatPr defaultRowHeight="12.75" x14ac:dyDescent="0.2"/>
  <cols>
    <col min="1" max="1" width="4.5703125" style="7" customWidth="1"/>
    <col min="2" max="2" width="22.7109375" style="2" customWidth="1"/>
    <col min="3" max="3" width="10.7109375" style="7" customWidth="1"/>
    <col min="4" max="4" width="9.5703125" style="60" customWidth="1"/>
    <col min="5" max="6" width="8.7109375" style="61" customWidth="1"/>
    <col min="7" max="7" width="9.7109375" style="61" customWidth="1"/>
    <col min="8" max="8" width="9.7109375" style="4" customWidth="1"/>
    <col min="9" max="9" width="11.85546875" style="1" customWidth="1"/>
    <col min="10" max="10" width="8.42578125" style="5" customWidth="1"/>
    <col min="11" max="11" width="9.140625" style="6" customWidth="1"/>
    <col min="12" max="12" width="8.85546875" style="1" customWidth="1"/>
    <col min="13" max="13" width="9.85546875" style="1" customWidth="1"/>
    <col min="14" max="14" width="7.28515625" style="1" customWidth="1"/>
    <col min="15" max="15" width="8.7109375" style="1" customWidth="1"/>
    <col min="16" max="16" width="9.7109375" style="54" customWidth="1"/>
    <col min="17" max="20" width="9.42578125" style="1" customWidth="1"/>
    <col min="21" max="21" width="14.28515625" style="7" customWidth="1"/>
    <col min="22" max="22" width="12.42578125" style="7" customWidth="1"/>
    <col min="23" max="23" width="13.28515625" style="7" customWidth="1"/>
    <col min="24" max="24" width="9.140625" style="7"/>
    <col min="25" max="25" width="11.7109375" style="7" customWidth="1"/>
    <col min="26" max="26" width="10.140625" style="7" customWidth="1"/>
    <col min="27" max="258" width="9.140625" style="7"/>
    <col min="259" max="259" width="4.5703125" style="7" customWidth="1"/>
    <col min="260" max="260" width="19.28515625" style="7" customWidth="1"/>
    <col min="261" max="261" width="15.7109375" style="7" customWidth="1"/>
    <col min="262" max="262" width="9.5703125" style="7" customWidth="1"/>
    <col min="263" max="263" width="8.7109375" style="7" customWidth="1"/>
    <col min="264" max="266" width="9.7109375" style="7" customWidth="1"/>
    <col min="267" max="267" width="11.85546875" style="7" customWidth="1"/>
    <col min="268" max="268" width="8.42578125" style="7" customWidth="1"/>
    <col min="269" max="269" width="9.140625" style="7" customWidth="1"/>
    <col min="270" max="270" width="5.85546875" style="7" customWidth="1"/>
    <col min="271" max="271" width="8.7109375" style="7" customWidth="1"/>
    <col min="272" max="272" width="9.85546875" style="7" customWidth="1"/>
    <col min="273" max="273" width="8.5703125" style="7" customWidth="1"/>
    <col min="274" max="274" width="8.7109375" style="7" customWidth="1"/>
    <col min="275" max="275" width="9.7109375" style="7" customWidth="1"/>
    <col min="276" max="276" width="11" style="7" customWidth="1"/>
    <col min="277" max="277" width="14.28515625" style="7" customWidth="1"/>
    <col min="278" max="278" width="12.42578125" style="7" customWidth="1"/>
    <col min="279" max="279" width="13.28515625" style="7" customWidth="1"/>
    <col min="280" max="280" width="9.140625" style="7"/>
    <col min="281" max="281" width="11.7109375" style="7" customWidth="1"/>
    <col min="282" max="282" width="10.140625" style="7" customWidth="1"/>
    <col min="283" max="514" width="9.140625" style="7"/>
    <col min="515" max="515" width="4.5703125" style="7" customWidth="1"/>
    <col min="516" max="516" width="19.28515625" style="7" customWidth="1"/>
    <col min="517" max="517" width="15.7109375" style="7" customWidth="1"/>
    <col min="518" max="518" width="9.5703125" style="7" customWidth="1"/>
    <col min="519" max="519" width="8.7109375" style="7" customWidth="1"/>
    <col min="520" max="522" width="9.7109375" style="7" customWidth="1"/>
    <col min="523" max="523" width="11.85546875" style="7" customWidth="1"/>
    <col min="524" max="524" width="8.42578125" style="7" customWidth="1"/>
    <col min="525" max="525" width="9.140625" style="7" customWidth="1"/>
    <col min="526" max="526" width="5.85546875" style="7" customWidth="1"/>
    <col min="527" max="527" width="8.7109375" style="7" customWidth="1"/>
    <col min="528" max="528" width="9.85546875" style="7" customWidth="1"/>
    <col min="529" max="529" width="8.5703125" style="7" customWidth="1"/>
    <col min="530" max="530" width="8.7109375" style="7" customWidth="1"/>
    <col min="531" max="531" width="9.7109375" style="7" customWidth="1"/>
    <col min="532" max="532" width="11" style="7" customWidth="1"/>
    <col min="533" max="533" width="14.28515625" style="7" customWidth="1"/>
    <col min="534" max="534" width="12.42578125" style="7" customWidth="1"/>
    <col min="535" max="535" width="13.28515625" style="7" customWidth="1"/>
    <col min="536" max="536" width="9.140625" style="7"/>
    <col min="537" max="537" width="11.7109375" style="7" customWidth="1"/>
    <col min="538" max="538" width="10.140625" style="7" customWidth="1"/>
    <col min="539" max="770" width="9.140625" style="7"/>
    <col min="771" max="771" width="4.5703125" style="7" customWidth="1"/>
    <col min="772" max="772" width="19.28515625" style="7" customWidth="1"/>
    <col min="773" max="773" width="15.7109375" style="7" customWidth="1"/>
    <col min="774" max="774" width="9.5703125" style="7" customWidth="1"/>
    <col min="775" max="775" width="8.7109375" style="7" customWidth="1"/>
    <col min="776" max="778" width="9.7109375" style="7" customWidth="1"/>
    <col min="779" max="779" width="11.85546875" style="7" customWidth="1"/>
    <col min="780" max="780" width="8.42578125" style="7" customWidth="1"/>
    <col min="781" max="781" width="9.140625" style="7" customWidth="1"/>
    <col min="782" max="782" width="5.85546875" style="7" customWidth="1"/>
    <col min="783" max="783" width="8.7109375" style="7" customWidth="1"/>
    <col min="784" max="784" width="9.85546875" style="7" customWidth="1"/>
    <col min="785" max="785" width="8.5703125" style="7" customWidth="1"/>
    <col min="786" max="786" width="8.7109375" style="7" customWidth="1"/>
    <col min="787" max="787" width="9.7109375" style="7" customWidth="1"/>
    <col min="788" max="788" width="11" style="7" customWidth="1"/>
    <col min="789" max="789" width="14.28515625" style="7" customWidth="1"/>
    <col min="790" max="790" width="12.42578125" style="7" customWidth="1"/>
    <col min="791" max="791" width="13.28515625" style="7" customWidth="1"/>
    <col min="792" max="792" width="9.140625" style="7"/>
    <col min="793" max="793" width="11.7109375" style="7" customWidth="1"/>
    <col min="794" max="794" width="10.140625" style="7" customWidth="1"/>
    <col min="795" max="1026" width="9.140625" style="7"/>
    <col min="1027" max="1027" width="4.5703125" style="7" customWidth="1"/>
    <col min="1028" max="1028" width="19.28515625" style="7" customWidth="1"/>
    <col min="1029" max="1029" width="15.7109375" style="7" customWidth="1"/>
    <col min="1030" max="1030" width="9.5703125" style="7" customWidth="1"/>
    <col min="1031" max="1031" width="8.7109375" style="7" customWidth="1"/>
    <col min="1032" max="1034" width="9.7109375" style="7" customWidth="1"/>
    <col min="1035" max="1035" width="11.85546875" style="7" customWidth="1"/>
    <col min="1036" max="1036" width="8.42578125" style="7" customWidth="1"/>
    <col min="1037" max="1037" width="9.140625" style="7" customWidth="1"/>
    <col min="1038" max="1038" width="5.85546875" style="7" customWidth="1"/>
    <col min="1039" max="1039" width="8.7109375" style="7" customWidth="1"/>
    <col min="1040" max="1040" width="9.85546875" style="7" customWidth="1"/>
    <col min="1041" max="1041" width="8.5703125" style="7" customWidth="1"/>
    <col min="1042" max="1042" width="8.7109375" style="7" customWidth="1"/>
    <col min="1043" max="1043" width="9.7109375" style="7" customWidth="1"/>
    <col min="1044" max="1044" width="11" style="7" customWidth="1"/>
    <col min="1045" max="1045" width="14.28515625" style="7" customWidth="1"/>
    <col min="1046" max="1046" width="12.42578125" style="7" customWidth="1"/>
    <col min="1047" max="1047" width="13.28515625" style="7" customWidth="1"/>
    <col min="1048" max="1048" width="9.140625" style="7"/>
    <col min="1049" max="1049" width="11.7109375" style="7" customWidth="1"/>
    <col min="1050" max="1050" width="10.140625" style="7" customWidth="1"/>
    <col min="1051" max="1282" width="9.140625" style="7"/>
    <col min="1283" max="1283" width="4.5703125" style="7" customWidth="1"/>
    <col min="1284" max="1284" width="19.28515625" style="7" customWidth="1"/>
    <col min="1285" max="1285" width="15.7109375" style="7" customWidth="1"/>
    <col min="1286" max="1286" width="9.5703125" style="7" customWidth="1"/>
    <col min="1287" max="1287" width="8.7109375" style="7" customWidth="1"/>
    <col min="1288" max="1290" width="9.7109375" style="7" customWidth="1"/>
    <col min="1291" max="1291" width="11.85546875" style="7" customWidth="1"/>
    <col min="1292" max="1292" width="8.42578125" style="7" customWidth="1"/>
    <col min="1293" max="1293" width="9.140625" style="7" customWidth="1"/>
    <col min="1294" max="1294" width="5.85546875" style="7" customWidth="1"/>
    <col min="1295" max="1295" width="8.7109375" style="7" customWidth="1"/>
    <col min="1296" max="1296" width="9.85546875" style="7" customWidth="1"/>
    <col min="1297" max="1297" width="8.5703125" style="7" customWidth="1"/>
    <col min="1298" max="1298" width="8.7109375" style="7" customWidth="1"/>
    <col min="1299" max="1299" width="9.7109375" style="7" customWidth="1"/>
    <col min="1300" max="1300" width="11" style="7" customWidth="1"/>
    <col min="1301" max="1301" width="14.28515625" style="7" customWidth="1"/>
    <col min="1302" max="1302" width="12.42578125" style="7" customWidth="1"/>
    <col min="1303" max="1303" width="13.28515625" style="7" customWidth="1"/>
    <col min="1304" max="1304" width="9.140625" style="7"/>
    <col min="1305" max="1305" width="11.7109375" style="7" customWidth="1"/>
    <col min="1306" max="1306" width="10.140625" style="7" customWidth="1"/>
    <col min="1307" max="1538" width="9.140625" style="7"/>
    <col min="1539" max="1539" width="4.5703125" style="7" customWidth="1"/>
    <col min="1540" max="1540" width="19.28515625" style="7" customWidth="1"/>
    <col min="1541" max="1541" width="15.7109375" style="7" customWidth="1"/>
    <col min="1542" max="1542" width="9.5703125" style="7" customWidth="1"/>
    <col min="1543" max="1543" width="8.7109375" style="7" customWidth="1"/>
    <col min="1544" max="1546" width="9.7109375" style="7" customWidth="1"/>
    <col min="1547" max="1547" width="11.85546875" style="7" customWidth="1"/>
    <col min="1548" max="1548" width="8.42578125" style="7" customWidth="1"/>
    <col min="1549" max="1549" width="9.140625" style="7" customWidth="1"/>
    <col min="1550" max="1550" width="5.85546875" style="7" customWidth="1"/>
    <col min="1551" max="1551" width="8.7109375" style="7" customWidth="1"/>
    <col min="1552" max="1552" width="9.85546875" style="7" customWidth="1"/>
    <col min="1553" max="1553" width="8.5703125" style="7" customWidth="1"/>
    <col min="1554" max="1554" width="8.7109375" style="7" customWidth="1"/>
    <col min="1555" max="1555" width="9.7109375" style="7" customWidth="1"/>
    <col min="1556" max="1556" width="11" style="7" customWidth="1"/>
    <col min="1557" max="1557" width="14.28515625" style="7" customWidth="1"/>
    <col min="1558" max="1558" width="12.42578125" style="7" customWidth="1"/>
    <col min="1559" max="1559" width="13.28515625" style="7" customWidth="1"/>
    <col min="1560" max="1560" width="9.140625" style="7"/>
    <col min="1561" max="1561" width="11.7109375" style="7" customWidth="1"/>
    <col min="1562" max="1562" width="10.140625" style="7" customWidth="1"/>
    <col min="1563" max="1794" width="9.140625" style="7"/>
    <col min="1795" max="1795" width="4.5703125" style="7" customWidth="1"/>
    <col min="1796" max="1796" width="19.28515625" style="7" customWidth="1"/>
    <col min="1797" max="1797" width="15.7109375" style="7" customWidth="1"/>
    <col min="1798" max="1798" width="9.5703125" style="7" customWidth="1"/>
    <col min="1799" max="1799" width="8.7109375" style="7" customWidth="1"/>
    <col min="1800" max="1802" width="9.7109375" style="7" customWidth="1"/>
    <col min="1803" max="1803" width="11.85546875" style="7" customWidth="1"/>
    <col min="1804" max="1804" width="8.42578125" style="7" customWidth="1"/>
    <col min="1805" max="1805" width="9.140625" style="7" customWidth="1"/>
    <col min="1806" max="1806" width="5.85546875" style="7" customWidth="1"/>
    <col min="1807" max="1807" width="8.7109375" style="7" customWidth="1"/>
    <col min="1808" max="1808" width="9.85546875" style="7" customWidth="1"/>
    <col min="1809" max="1809" width="8.5703125" style="7" customWidth="1"/>
    <col min="1810" max="1810" width="8.7109375" style="7" customWidth="1"/>
    <col min="1811" max="1811" width="9.7109375" style="7" customWidth="1"/>
    <col min="1812" max="1812" width="11" style="7" customWidth="1"/>
    <col min="1813" max="1813" width="14.28515625" style="7" customWidth="1"/>
    <col min="1814" max="1814" width="12.42578125" style="7" customWidth="1"/>
    <col min="1815" max="1815" width="13.28515625" style="7" customWidth="1"/>
    <col min="1816" max="1816" width="9.140625" style="7"/>
    <col min="1817" max="1817" width="11.7109375" style="7" customWidth="1"/>
    <col min="1818" max="1818" width="10.140625" style="7" customWidth="1"/>
    <col min="1819" max="2050" width="9.140625" style="7"/>
    <col min="2051" max="2051" width="4.5703125" style="7" customWidth="1"/>
    <col min="2052" max="2052" width="19.28515625" style="7" customWidth="1"/>
    <col min="2053" max="2053" width="15.7109375" style="7" customWidth="1"/>
    <col min="2054" max="2054" width="9.5703125" style="7" customWidth="1"/>
    <col min="2055" max="2055" width="8.7109375" style="7" customWidth="1"/>
    <col min="2056" max="2058" width="9.7109375" style="7" customWidth="1"/>
    <col min="2059" max="2059" width="11.85546875" style="7" customWidth="1"/>
    <col min="2060" max="2060" width="8.42578125" style="7" customWidth="1"/>
    <col min="2061" max="2061" width="9.140625" style="7" customWidth="1"/>
    <col min="2062" max="2062" width="5.85546875" style="7" customWidth="1"/>
    <col min="2063" max="2063" width="8.7109375" style="7" customWidth="1"/>
    <col min="2064" max="2064" width="9.85546875" style="7" customWidth="1"/>
    <col min="2065" max="2065" width="8.5703125" style="7" customWidth="1"/>
    <col min="2066" max="2066" width="8.7109375" style="7" customWidth="1"/>
    <col min="2067" max="2067" width="9.7109375" style="7" customWidth="1"/>
    <col min="2068" max="2068" width="11" style="7" customWidth="1"/>
    <col min="2069" max="2069" width="14.28515625" style="7" customWidth="1"/>
    <col min="2070" max="2070" width="12.42578125" style="7" customWidth="1"/>
    <col min="2071" max="2071" width="13.28515625" style="7" customWidth="1"/>
    <col min="2072" max="2072" width="9.140625" style="7"/>
    <col min="2073" max="2073" width="11.7109375" style="7" customWidth="1"/>
    <col min="2074" max="2074" width="10.140625" style="7" customWidth="1"/>
    <col min="2075" max="2306" width="9.140625" style="7"/>
    <col min="2307" max="2307" width="4.5703125" style="7" customWidth="1"/>
    <col min="2308" max="2308" width="19.28515625" style="7" customWidth="1"/>
    <col min="2309" max="2309" width="15.7109375" style="7" customWidth="1"/>
    <col min="2310" max="2310" width="9.5703125" style="7" customWidth="1"/>
    <col min="2311" max="2311" width="8.7109375" style="7" customWidth="1"/>
    <col min="2312" max="2314" width="9.7109375" style="7" customWidth="1"/>
    <col min="2315" max="2315" width="11.85546875" style="7" customWidth="1"/>
    <col min="2316" max="2316" width="8.42578125" style="7" customWidth="1"/>
    <col min="2317" max="2317" width="9.140625" style="7" customWidth="1"/>
    <col min="2318" max="2318" width="5.85546875" style="7" customWidth="1"/>
    <col min="2319" max="2319" width="8.7109375" style="7" customWidth="1"/>
    <col min="2320" max="2320" width="9.85546875" style="7" customWidth="1"/>
    <col min="2321" max="2321" width="8.5703125" style="7" customWidth="1"/>
    <col min="2322" max="2322" width="8.7109375" style="7" customWidth="1"/>
    <col min="2323" max="2323" width="9.7109375" style="7" customWidth="1"/>
    <col min="2324" max="2324" width="11" style="7" customWidth="1"/>
    <col min="2325" max="2325" width="14.28515625" style="7" customWidth="1"/>
    <col min="2326" max="2326" width="12.42578125" style="7" customWidth="1"/>
    <col min="2327" max="2327" width="13.28515625" style="7" customWidth="1"/>
    <col min="2328" max="2328" width="9.140625" style="7"/>
    <col min="2329" max="2329" width="11.7109375" style="7" customWidth="1"/>
    <col min="2330" max="2330" width="10.140625" style="7" customWidth="1"/>
    <col min="2331" max="2562" width="9.140625" style="7"/>
    <col min="2563" max="2563" width="4.5703125" style="7" customWidth="1"/>
    <col min="2564" max="2564" width="19.28515625" style="7" customWidth="1"/>
    <col min="2565" max="2565" width="15.7109375" style="7" customWidth="1"/>
    <col min="2566" max="2566" width="9.5703125" style="7" customWidth="1"/>
    <col min="2567" max="2567" width="8.7109375" style="7" customWidth="1"/>
    <col min="2568" max="2570" width="9.7109375" style="7" customWidth="1"/>
    <col min="2571" max="2571" width="11.85546875" style="7" customWidth="1"/>
    <col min="2572" max="2572" width="8.42578125" style="7" customWidth="1"/>
    <col min="2573" max="2573" width="9.140625" style="7" customWidth="1"/>
    <col min="2574" max="2574" width="5.85546875" style="7" customWidth="1"/>
    <col min="2575" max="2575" width="8.7109375" style="7" customWidth="1"/>
    <col min="2576" max="2576" width="9.85546875" style="7" customWidth="1"/>
    <col min="2577" max="2577" width="8.5703125" style="7" customWidth="1"/>
    <col min="2578" max="2578" width="8.7109375" style="7" customWidth="1"/>
    <col min="2579" max="2579" width="9.7109375" style="7" customWidth="1"/>
    <col min="2580" max="2580" width="11" style="7" customWidth="1"/>
    <col min="2581" max="2581" width="14.28515625" style="7" customWidth="1"/>
    <col min="2582" max="2582" width="12.42578125" style="7" customWidth="1"/>
    <col min="2583" max="2583" width="13.28515625" style="7" customWidth="1"/>
    <col min="2584" max="2584" width="9.140625" style="7"/>
    <col min="2585" max="2585" width="11.7109375" style="7" customWidth="1"/>
    <col min="2586" max="2586" width="10.140625" style="7" customWidth="1"/>
    <col min="2587" max="2818" width="9.140625" style="7"/>
    <col min="2819" max="2819" width="4.5703125" style="7" customWidth="1"/>
    <col min="2820" max="2820" width="19.28515625" style="7" customWidth="1"/>
    <col min="2821" max="2821" width="15.7109375" style="7" customWidth="1"/>
    <col min="2822" max="2822" width="9.5703125" style="7" customWidth="1"/>
    <col min="2823" max="2823" width="8.7109375" style="7" customWidth="1"/>
    <col min="2824" max="2826" width="9.7109375" style="7" customWidth="1"/>
    <col min="2827" max="2827" width="11.85546875" style="7" customWidth="1"/>
    <col min="2828" max="2828" width="8.42578125" style="7" customWidth="1"/>
    <col min="2829" max="2829" width="9.140625" style="7" customWidth="1"/>
    <col min="2830" max="2830" width="5.85546875" style="7" customWidth="1"/>
    <col min="2831" max="2831" width="8.7109375" style="7" customWidth="1"/>
    <col min="2832" max="2832" width="9.85546875" style="7" customWidth="1"/>
    <col min="2833" max="2833" width="8.5703125" style="7" customWidth="1"/>
    <col min="2834" max="2834" width="8.7109375" style="7" customWidth="1"/>
    <col min="2835" max="2835" width="9.7109375" style="7" customWidth="1"/>
    <col min="2836" max="2836" width="11" style="7" customWidth="1"/>
    <col min="2837" max="2837" width="14.28515625" style="7" customWidth="1"/>
    <col min="2838" max="2838" width="12.42578125" style="7" customWidth="1"/>
    <col min="2839" max="2839" width="13.28515625" style="7" customWidth="1"/>
    <col min="2840" max="2840" width="9.140625" style="7"/>
    <col min="2841" max="2841" width="11.7109375" style="7" customWidth="1"/>
    <col min="2842" max="2842" width="10.140625" style="7" customWidth="1"/>
    <col min="2843" max="3074" width="9.140625" style="7"/>
    <col min="3075" max="3075" width="4.5703125" style="7" customWidth="1"/>
    <col min="3076" max="3076" width="19.28515625" style="7" customWidth="1"/>
    <col min="3077" max="3077" width="15.7109375" style="7" customWidth="1"/>
    <col min="3078" max="3078" width="9.5703125" style="7" customWidth="1"/>
    <col min="3079" max="3079" width="8.7109375" style="7" customWidth="1"/>
    <col min="3080" max="3082" width="9.7109375" style="7" customWidth="1"/>
    <col min="3083" max="3083" width="11.85546875" style="7" customWidth="1"/>
    <col min="3084" max="3084" width="8.42578125" style="7" customWidth="1"/>
    <col min="3085" max="3085" width="9.140625" style="7" customWidth="1"/>
    <col min="3086" max="3086" width="5.85546875" style="7" customWidth="1"/>
    <col min="3087" max="3087" width="8.7109375" style="7" customWidth="1"/>
    <col min="3088" max="3088" width="9.85546875" style="7" customWidth="1"/>
    <col min="3089" max="3089" width="8.5703125" style="7" customWidth="1"/>
    <col min="3090" max="3090" width="8.7109375" style="7" customWidth="1"/>
    <col min="3091" max="3091" width="9.7109375" style="7" customWidth="1"/>
    <col min="3092" max="3092" width="11" style="7" customWidth="1"/>
    <col min="3093" max="3093" width="14.28515625" style="7" customWidth="1"/>
    <col min="3094" max="3094" width="12.42578125" style="7" customWidth="1"/>
    <col min="3095" max="3095" width="13.28515625" style="7" customWidth="1"/>
    <col min="3096" max="3096" width="9.140625" style="7"/>
    <col min="3097" max="3097" width="11.7109375" style="7" customWidth="1"/>
    <col min="3098" max="3098" width="10.140625" style="7" customWidth="1"/>
    <col min="3099" max="3330" width="9.140625" style="7"/>
    <col min="3331" max="3331" width="4.5703125" style="7" customWidth="1"/>
    <col min="3332" max="3332" width="19.28515625" style="7" customWidth="1"/>
    <col min="3333" max="3333" width="15.7109375" style="7" customWidth="1"/>
    <col min="3334" max="3334" width="9.5703125" style="7" customWidth="1"/>
    <col min="3335" max="3335" width="8.7109375" style="7" customWidth="1"/>
    <col min="3336" max="3338" width="9.7109375" style="7" customWidth="1"/>
    <col min="3339" max="3339" width="11.85546875" style="7" customWidth="1"/>
    <col min="3340" max="3340" width="8.42578125" style="7" customWidth="1"/>
    <col min="3341" max="3341" width="9.140625" style="7" customWidth="1"/>
    <col min="3342" max="3342" width="5.85546875" style="7" customWidth="1"/>
    <col min="3343" max="3343" width="8.7109375" style="7" customWidth="1"/>
    <col min="3344" max="3344" width="9.85546875" style="7" customWidth="1"/>
    <col min="3345" max="3345" width="8.5703125" style="7" customWidth="1"/>
    <col min="3346" max="3346" width="8.7109375" style="7" customWidth="1"/>
    <col min="3347" max="3347" width="9.7109375" style="7" customWidth="1"/>
    <col min="3348" max="3348" width="11" style="7" customWidth="1"/>
    <col min="3349" max="3349" width="14.28515625" style="7" customWidth="1"/>
    <col min="3350" max="3350" width="12.42578125" style="7" customWidth="1"/>
    <col min="3351" max="3351" width="13.28515625" style="7" customWidth="1"/>
    <col min="3352" max="3352" width="9.140625" style="7"/>
    <col min="3353" max="3353" width="11.7109375" style="7" customWidth="1"/>
    <col min="3354" max="3354" width="10.140625" style="7" customWidth="1"/>
    <col min="3355" max="3586" width="9.140625" style="7"/>
    <col min="3587" max="3587" width="4.5703125" style="7" customWidth="1"/>
    <col min="3588" max="3588" width="19.28515625" style="7" customWidth="1"/>
    <col min="3589" max="3589" width="15.7109375" style="7" customWidth="1"/>
    <col min="3590" max="3590" width="9.5703125" style="7" customWidth="1"/>
    <col min="3591" max="3591" width="8.7109375" style="7" customWidth="1"/>
    <col min="3592" max="3594" width="9.7109375" style="7" customWidth="1"/>
    <col min="3595" max="3595" width="11.85546875" style="7" customWidth="1"/>
    <col min="3596" max="3596" width="8.42578125" style="7" customWidth="1"/>
    <col min="3597" max="3597" width="9.140625" style="7" customWidth="1"/>
    <col min="3598" max="3598" width="5.85546875" style="7" customWidth="1"/>
    <col min="3599" max="3599" width="8.7109375" style="7" customWidth="1"/>
    <col min="3600" max="3600" width="9.85546875" style="7" customWidth="1"/>
    <col min="3601" max="3601" width="8.5703125" style="7" customWidth="1"/>
    <col min="3602" max="3602" width="8.7109375" style="7" customWidth="1"/>
    <col min="3603" max="3603" width="9.7109375" style="7" customWidth="1"/>
    <col min="3604" max="3604" width="11" style="7" customWidth="1"/>
    <col min="3605" max="3605" width="14.28515625" style="7" customWidth="1"/>
    <col min="3606" max="3606" width="12.42578125" style="7" customWidth="1"/>
    <col min="3607" max="3607" width="13.28515625" style="7" customWidth="1"/>
    <col min="3608" max="3608" width="9.140625" style="7"/>
    <col min="3609" max="3609" width="11.7109375" style="7" customWidth="1"/>
    <col min="3610" max="3610" width="10.140625" style="7" customWidth="1"/>
    <col min="3611" max="3842" width="9.140625" style="7"/>
    <col min="3843" max="3843" width="4.5703125" style="7" customWidth="1"/>
    <col min="3844" max="3844" width="19.28515625" style="7" customWidth="1"/>
    <col min="3845" max="3845" width="15.7109375" style="7" customWidth="1"/>
    <col min="3846" max="3846" width="9.5703125" style="7" customWidth="1"/>
    <col min="3847" max="3847" width="8.7109375" style="7" customWidth="1"/>
    <col min="3848" max="3850" width="9.7109375" style="7" customWidth="1"/>
    <col min="3851" max="3851" width="11.85546875" style="7" customWidth="1"/>
    <col min="3852" max="3852" width="8.42578125" style="7" customWidth="1"/>
    <col min="3853" max="3853" width="9.140625" style="7" customWidth="1"/>
    <col min="3854" max="3854" width="5.85546875" style="7" customWidth="1"/>
    <col min="3855" max="3855" width="8.7109375" style="7" customWidth="1"/>
    <col min="3856" max="3856" width="9.85546875" style="7" customWidth="1"/>
    <col min="3857" max="3857" width="8.5703125" style="7" customWidth="1"/>
    <col min="3858" max="3858" width="8.7109375" style="7" customWidth="1"/>
    <col min="3859" max="3859" width="9.7109375" style="7" customWidth="1"/>
    <col min="3860" max="3860" width="11" style="7" customWidth="1"/>
    <col min="3861" max="3861" width="14.28515625" style="7" customWidth="1"/>
    <col min="3862" max="3862" width="12.42578125" style="7" customWidth="1"/>
    <col min="3863" max="3863" width="13.28515625" style="7" customWidth="1"/>
    <col min="3864" max="3864" width="9.140625" style="7"/>
    <col min="3865" max="3865" width="11.7109375" style="7" customWidth="1"/>
    <col min="3866" max="3866" width="10.140625" style="7" customWidth="1"/>
    <col min="3867" max="4098" width="9.140625" style="7"/>
    <col min="4099" max="4099" width="4.5703125" style="7" customWidth="1"/>
    <col min="4100" max="4100" width="19.28515625" style="7" customWidth="1"/>
    <col min="4101" max="4101" width="15.7109375" style="7" customWidth="1"/>
    <col min="4102" max="4102" width="9.5703125" style="7" customWidth="1"/>
    <col min="4103" max="4103" width="8.7109375" style="7" customWidth="1"/>
    <col min="4104" max="4106" width="9.7109375" style="7" customWidth="1"/>
    <col min="4107" max="4107" width="11.85546875" style="7" customWidth="1"/>
    <col min="4108" max="4108" width="8.42578125" style="7" customWidth="1"/>
    <col min="4109" max="4109" width="9.140625" style="7" customWidth="1"/>
    <col min="4110" max="4110" width="5.85546875" style="7" customWidth="1"/>
    <col min="4111" max="4111" width="8.7109375" style="7" customWidth="1"/>
    <col min="4112" max="4112" width="9.85546875" style="7" customWidth="1"/>
    <col min="4113" max="4113" width="8.5703125" style="7" customWidth="1"/>
    <col min="4114" max="4114" width="8.7109375" style="7" customWidth="1"/>
    <col min="4115" max="4115" width="9.7109375" style="7" customWidth="1"/>
    <col min="4116" max="4116" width="11" style="7" customWidth="1"/>
    <col min="4117" max="4117" width="14.28515625" style="7" customWidth="1"/>
    <col min="4118" max="4118" width="12.42578125" style="7" customWidth="1"/>
    <col min="4119" max="4119" width="13.28515625" style="7" customWidth="1"/>
    <col min="4120" max="4120" width="9.140625" style="7"/>
    <col min="4121" max="4121" width="11.7109375" style="7" customWidth="1"/>
    <col min="4122" max="4122" width="10.140625" style="7" customWidth="1"/>
    <col min="4123" max="4354" width="9.140625" style="7"/>
    <col min="4355" max="4355" width="4.5703125" style="7" customWidth="1"/>
    <col min="4356" max="4356" width="19.28515625" style="7" customWidth="1"/>
    <col min="4357" max="4357" width="15.7109375" style="7" customWidth="1"/>
    <col min="4358" max="4358" width="9.5703125" style="7" customWidth="1"/>
    <col min="4359" max="4359" width="8.7109375" style="7" customWidth="1"/>
    <col min="4360" max="4362" width="9.7109375" style="7" customWidth="1"/>
    <col min="4363" max="4363" width="11.85546875" style="7" customWidth="1"/>
    <col min="4364" max="4364" width="8.42578125" style="7" customWidth="1"/>
    <col min="4365" max="4365" width="9.140625" style="7" customWidth="1"/>
    <col min="4366" max="4366" width="5.85546875" style="7" customWidth="1"/>
    <col min="4367" max="4367" width="8.7109375" style="7" customWidth="1"/>
    <col min="4368" max="4368" width="9.85546875" style="7" customWidth="1"/>
    <col min="4369" max="4369" width="8.5703125" style="7" customWidth="1"/>
    <col min="4370" max="4370" width="8.7109375" style="7" customWidth="1"/>
    <col min="4371" max="4371" width="9.7109375" style="7" customWidth="1"/>
    <col min="4372" max="4372" width="11" style="7" customWidth="1"/>
    <col min="4373" max="4373" width="14.28515625" style="7" customWidth="1"/>
    <col min="4374" max="4374" width="12.42578125" style="7" customWidth="1"/>
    <col min="4375" max="4375" width="13.28515625" style="7" customWidth="1"/>
    <col min="4376" max="4376" width="9.140625" style="7"/>
    <col min="4377" max="4377" width="11.7109375" style="7" customWidth="1"/>
    <col min="4378" max="4378" width="10.140625" style="7" customWidth="1"/>
    <col min="4379" max="4610" width="9.140625" style="7"/>
    <col min="4611" max="4611" width="4.5703125" style="7" customWidth="1"/>
    <col min="4612" max="4612" width="19.28515625" style="7" customWidth="1"/>
    <col min="4613" max="4613" width="15.7109375" style="7" customWidth="1"/>
    <col min="4614" max="4614" width="9.5703125" style="7" customWidth="1"/>
    <col min="4615" max="4615" width="8.7109375" style="7" customWidth="1"/>
    <col min="4616" max="4618" width="9.7109375" style="7" customWidth="1"/>
    <col min="4619" max="4619" width="11.85546875" style="7" customWidth="1"/>
    <col min="4620" max="4620" width="8.42578125" style="7" customWidth="1"/>
    <col min="4621" max="4621" width="9.140625" style="7" customWidth="1"/>
    <col min="4622" max="4622" width="5.85546875" style="7" customWidth="1"/>
    <col min="4623" max="4623" width="8.7109375" style="7" customWidth="1"/>
    <col min="4624" max="4624" width="9.85546875" style="7" customWidth="1"/>
    <col min="4625" max="4625" width="8.5703125" style="7" customWidth="1"/>
    <col min="4626" max="4626" width="8.7109375" style="7" customWidth="1"/>
    <col min="4627" max="4627" width="9.7109375" style="7" customWidth="1"/>
    <col min="4628" max="4628" width="11" style="7" customWidth="1"/>
    <col min="4629" max="4629" width="14.28515625" style="7" customWidth="1"/>
    <col min="4630" max="4630" width="12.42578125" style="7" customWidth="1"/>
    <col min="4631" max="4631" width="13.28515625" style="7" customWidth="1"/>
    <col min="4632" max="4632" width="9.140625" style="7"/>
    <col min="4633" max="4633" width="11.7109375" style="7" customWidth="1"/>
    <col min="4634" max="4634" width="10.140625" style="7" customWidth="1"/>
    <col min="4635" max="4866" width="9.140625" style="7"/>
    <col min="4867" max="4867" width="4.5703125" style="7" customWidth="1"/>
    <col min="4868" max="4868" width="19.28515625" style="7" customWidth="1"/>
    <col min="4869" max="4869" width="15.7109375" style="7" customWidth="1"/>
    <col min="4870" max="4870" width="9.5703125" style="7" customWidth="1"/>
    <col min="4871" max="4871" width="8.7109375" style="7" customWidth="1"/>
    <col min="4872" max="4874" width="9.7109375" style="7" customWidth="1"/>
    <col min="4875" max="4875" width="11.85546875" style="7" customWidth="1"/>
    <col min="4876" max="4876" width="8.42578125" style="7" customWidth="1"/>
    <col min="4877" max="4877" width="9.140625" style="7" customWidth="1"/>
    <col min="4878" max="4878" width="5.85546875" style="7" customWidth="1"/>
    <col min="4879" max="4879" width="8.7109375" style="7" customWidth="1"/>
    <col min="4880" max="4880" width="9.85546875" style="7" customWidth="1"/>
    <col min="4881" max="4881" width="8.5703125" style="7" customWidth="1"/>
    <col min="4882" max="4882" width="8.7109375" style="7" customWidth="1"/>
    <col min="4883" max="4883" width="9.7109375" style="7" customWidth="1"/>
    <col min="4884" max="4884" width="11" style="7" customWidth="1"/>
    <col min="4885" max="4885" width="14.28515625" style="7" customWidth="1"/>
    <col min="4886" max="4886" width="12.42578125" style="7" customWidth="1"/>
    <col min="4887" max="4887" width="13.28515625" style="7" customWidth="1"/>
    <col min="4888" max="4888" width="9.140625" style="7"/>
    <col min="4889" max="4889" width="11.7109375" style="7" customWidth="1"/>
    <col min="4890" max="4890" width="10.140625" style="7" customWidth="1"/>
    <col min="4891" max="5122" width="9.140625" style="7"/>
    <col min="5123" max="5123" width="4.5703125" style="7" customWidth="1"/>
    <col min="5124" max="5124" width="19.28515625" style="7" customWidth="1"/>
    <col min="5125" max="5125" width="15.7109375" style="7" customWidth="1"/>
    <col min="5126" max="5126" width="9.5703125" style="7" customWidth="1"/>
    <col min="5127" max="5127" width="8.7109375" style="7" customWidth="1"/>
    <col min="5128" max="5130" width="9.7109375" style="7" customWidth="1"/>
    <col min="5131" max="5131" width="11.85546875" style="7" customWidth="1"/>
    <col min="5132" max="5132" width="8.42578125" style="7" customWidth="1"/>
    <col min="5133" max="5133" width="9.140625" style="7" customWidth="1"/>
    <col min="5134" max="5134" width="5.85546875" style="7" customWidth="1"/>
    <col min="5135" max="5135" width="8.7109375" style="7" customWidth="1"/>
    <col min="5136" max="5136" width="9.85546875" style="7" customWidth="1"/>
    <col min="5137" max="5137" width="8.5703125" style="7" customWidth="1"/>
    <col min="5138" max="5138" width="8.7109375" style="7" customWidth="1"/>
    <col min="5139" max="5139" width="9.7109375" style="7" customWidth="1"/>
    <col min="5140" max="5140" width="11" style="7" customWidth="1"/>
    <col min="5141" max="5141" width="14.28515625" style="7" customWidth="1"/>
    <col min="5142" max="5142" width="12.42578125" style="7" customWidth="1"/>
    <col min="5143" max="5143" width="13.28515625" style="7" customWidth="1"/>
    <col min="5144" max="5144" width="9.140625" style="7"/>
    <col min="5145" max="5145" width="11.7109375" style="7" customWidth="1"/>
    <col min="5146" max="5146" width="10.140625" style="7" customWidth="1"/>
    <col min="5147" max="5378" width="9.140625" style="7"/>
    <col min="5379" max="5379" width="4.5703125" style="7" customWidth="1"/>
    <col min="5380" max="5380" width="19.28515625" style="7" customWidth="1"/>
    <col min="5381" max="5381" width="15.7109375" style="7" customWidth="1"/>
    <col min="5382" max="5382" width="9.5703125" style="7" customWidth="1"/>
    <col min="5383" max="5383" width="8.7109375" style="7" customWidth="1"/>
    <col min="5384" max="5386" width="9.7109375" style="7" customWidth="1"/>
    <col min="5387" max="5387" width="11.85546875" style="7" customWidth="1"/>
    <col min="5388" max="5388" width="8.42578125" style="7" customWidth="1"/>
    <col min="5389" max="5389" width="9.140625" style="7" customWidth="1"/>
    <col min="5390" max="5390" width="5.85546875" style="7" customWidth="1"/>
    <col min="5391" max="5391" width="8.7109375" style="7" customWidth="1"/>
    <col min="5392" max="5392" width="9.85546875" style="7" customWidth="1"/>
    <col min="5393" max="5393" width="8.5703125" style="7" customWidth="1"/>
    <col min="5394" max="5394" width="8.7109375" style="7" customWidth="1"/>
    <col min="5395" max="5395" width="9.7109375" style="7" customWidth="1"/>
    <col min="5396" max="5396" width="11" style="7" customWidth="1"/>
    <col min="5397" max="5397" width="14.28515625" style="7" customWidth="1"/>
    <col min="5398" max="5398" width="12.42578125" style="7" customWidth="1"/>
    <col min="5399" max="5399" width="13.28515625" style="7" customWidth="1"/>
    <col min="5400" max="5400" width="9.140625" style="7"/>
    <col min="5401" max="5401" width="11.7109375" style="7" customWidth="1"/>
    <col min="5402" max="5402" width="10.140625" style="7" customWidth="1"/>
    <col min="5403" max="5634" width="9.140625" style="7"/>
    <col min="5635" max="5635" width="4.5703125" style="7" customWidth="1"/>
    <col min="5636" max="5636" width="19.28515625" style="7" customWidth="1"/>
    <col min="5637" max="5637" width="15.7109375" style="7" customWidth="1"/>
    <col min="5638" max="5638" width="9.5703125" style="7" customWidth="1"/>
    <col min="5639" max="5639" width="8.7109375" style="7" customWidth="1"/>
    <col min="5640" max="5642" width="9.7109375" style="7" customWidth="1"/>
    <col min="5643" max="5643" width="11.85546875" style="7" customWidth="1"/>
    <col min="5644" max="5644" width="8.42578125" style="7" customWidth="1"/>
    <col min="5645" max="5645" width="9.140625" style="7" customWidth="1"/>
    <col min="5646" max="5646" width="5.85546875" style="7" customWidth="1"/>
    <col min="5647" max="5647" width="8.7109375" style="7" customWidth="1"/>
    <col min="5648" max="5648" width="9.85546875" style="7" customWidth="1"/>
    <col min="5649" max="5649" width="8.5703125" style="7" customWidth="1"/>
    <col min="5650" max="5650" width="8.7109375" style="7" customWidth="1"/>
    <col min="5651" max="5651" width="9.7109375" style="7" customWidth="1"/>
    <col min="5652" max="5652" width="11" style="7" customWidth="1"/>
    <col min="5653" max="5653" width="14.28515625" style="7" customWidth="1"/>
    <col min="5654" max="5654" width="12.42578125" style="7" customWidth="1"/>
    <col min="5655" max="5655" width="13.28515625" style="7" customWidth="1"/>
    <col min="5656" max="5656" width="9.140625" style="7"/>
    <col min="5657" max="5657" width="11.7109375" style="7" customWidth="1"/>
    <col min="5658" max="5658" width="10.140625" style="7" customWidth="1"/>
    <col min="5659" max="5890" width="9.140625" style="7"/>
    <col min="5891" max="5891" width="4.5703125" style="7" customWidth="1"/>
    <col min="5892" max="5892" width="19.28515625" style="7" customWidth="1"/>
    <col min="5893" max="5893" width="15.7109375" style="7" customWidth="1"/>
    <col min="5894" max="5894" width="9.5703125" style="7" customWidth="1"/>
    <col min="5895" max="5895" width="8.7109375" style="7" customWidth="1"/>
    <col min="5896" max="5898" width="9.7109375" style="7" customWidth="1"/>
    <col min="5899" max="5899" width="11.85546875" style="7" customWidth="1"/>
    <col min="5900" max="5900" width="8.42578125" style="7" customWidth="1"/>
    <col min="5901" max="5901" width="9.140625" style="7" customWidth="1"/>
    <col min="5902" max="5902" width="5.85546875" style="7" customWidth="1"/>
    <col min="5903" max="5903" width="8.7109375" style="7" customWidth="1"/>
    <col min="5904" max="5904" width="9.85546875" style="7" customWidth="1"/>
    <col min="5905" max="5905" width="8.5703125" style="7" customWidth="1"/>
    <col min="5906" max="5906" width="8.7109375" style="7" customWidth="1"/>
    <col min="5907" max="5907" width="9.7109375" style="7" customWidth="1"/>
    <col min="5908" max="5908" width="11" style="7" customWidth="1"/>
    <col min="5909" max="5909" width="14.28515625" style="7" customWidth="1"/>
    <col min="5910" max="5910" width="12.42578125" style="7" customWidth="1"/>
    <col min="5911" max="5911" width="13.28515625" style="7" customWidth="1"/>
    <col min="5912" max="5912" width="9.140625" style="7"/>
    <col min="5913" max="5913" width="11.7109375" style="7" customWidth="1"/>
    <col min="5914" max="5914" width="10.140625" style="7" customWidth="1"/>
    <col min="5915" max="6146" width="9.140625" style="7"/>
    <col min="6147" max="6147" width="4.5703125" style="7" customWidth="1"/>
    <col min="6148" max="6148" width="19.28515625" style="7" customWidth="1"/>
    <col min="6149" max="6149" width="15.7109375" style="7" customWidth="1"/>
    <col min="6150" max="6150" width="9.5703125" style="7" customWidth="1"/>
    <col min="6151" max="6151" width="8.7109375" style="7" customWidth="1"/>
    <col min="6152" max="6154" width="9.7109375" style="7" customWidth="1"/>
    <col min="6155" max="6155" width="11.85546875" style="7" customWidth="1"/>
    <col min="6156" max="6156" width="8.42578125" style="7" customWidth="1"/>
    <col min="6157" max="6157" width="9.140625" style="7" customWidth="1"/>
    <col min="6158" max="6158" width="5.85546875" style="7" customWidth="1"/>
    <col min="6159" max="6159" width="8.7109375" style="7" customWidth="1"/>
    <col min="6160" max="6160" width="9.85546875" style="7" customWidth="1"/>
    <col min="6161" max="6161" width="8.5703125" style="7" customWidth="1"/>
    <col min="6162" max="6162" width="8.7109375" style="7" customWidth="1"/>
    <col min="6163" max="6163" width="9.7109375" style="7" customWidth="1"/>
    <col min="6164" max="6164" width="11" style="7" customWidth="1"/>
    <col min="6165" max="6165" width="14.28515625" style="7" customWidth="1"/>
    <col min="6166" max="6166" width="12.42578125" style="7" customWidth="1"/>
    <col min="6167" max="6167" width="13.28515625" style="7" customWidth="1"/>
    <col min="6168" max="6168" width="9.140625" style="7"/>
    <col min="6169" max="6169" width="11.7109375" style="7" customWidth="1"/>
    <col min="6170" max="6170" width="10.140625" style="7" customWidth="1"/>
    <col min="6171" max="6402" width="9.140625" style="7"/>
    <col min="6403" max="6403" width="4.5703125" style="7" customWidth="1"/>
    <col min="6404" max="6404" width="19.28515625" style="7" customWidth="1"/>
    <col min="6405" max="6405" width="15.7109375" style="7" customWidth="1"/>
    <col min="6406" max="6406" width="9.5703125" style="7" customWidth="1"/>
    <col min="6407" max="6407" width="8.7109375" style="7" customWidth="1"/>
    <col min="6408" max="6410" width="9.7109375" style="7" customWidth="1"/>
    <col min="6411" max="6411" width="11.85546875" style="7" customWidth="1"/>
    <col min="6412" max="6412" width="8.42578125" style="7" customWidth="1"/>
    <col min="6413" max="6413" width="9.140625" style="7" customWidth="1"/>
    <col min="6414" max="6414" width="5.85546875" style="7" customWidth="1"/>
    <col min="6415" max="6415" width="8.7109375" style="7" customWidth="1"/>
    <col min="6416" max="6416" width="9.85546875" style="7" customWidth="1"/>
    <col min="6417" max="6417" width="8.5703125" style="7" customWidth="1"/>
    <col min="6418" max="6418" width="8.7109375" style="7" customWidth="1"/>
    <col min="6419" max="6419" width="9.7109375" style="7" customWidth="1"/>
    <col min="6420" max="6420" width="11" style="7" customWidth="1"/>
    <col min="6421" max="6421" width="14.28515625" style="7" customWidth="1"/>
    <col min="6422" max="6422" width="12.42578125" style="7" customWidth="1"/>
    <col min="6423" max="6423" width="13.28515625" style="7" customWidth="1"/>
    <col min="6424" max="6424" width="9.140625" style="7"/>
    <col min="6425" max="6425" width="11.7109375" style="7" customWidth="1"/>
    <col min="6426" max="6426" width="10.140625" style="7" customWidth="1"/>
    <col min="6427" max="6658" width="9.140625" style="7"/>
    <col min="6659" max="6659" width="4.5703125" style="7" customWidth="1"/>
    <col min="6660" max="6660" width="19.28515625" style="7" customWidth="1"/>
    <col min="6661" max="6661" width="15.7109375" style="7" customWidth="1"/>
    <col min="6662" max="6662" width="9.5703125" style="7" customWidth="1"/>
    <col min="6663" max="6663" width="8.7109375" style="7" customWidth="1"/>
    <col min="6664" max="6666" width="9.7109375" style="7" customWidth="1"/>
    <col min="6667" max="6667" width="11.85546875" style="7" customWidth="1"/>
    <col min="6668" max="6668" width="8.42578125" style="7" customWidth="1"/>
    <col min="6669" max="6669" width="9.140625" style="7" customWidth="1"/>
    <col min="6670" max="6670" width="5.85546875" style="7" customWidth="1"/>
    <col min="6671" max="6671" width="8.7109375" style="7" customWidth="1"/>
    <col min="6672" max="6672" width="9.85546875" style="7" customWidth="1"/>
    <col min="6673" max="6673" width="8.5703125" style="7" customWidth="1"/>
    <col min="6674" max="6674" width="8.7109375" style="7" customWidth="1"/>
    <col min="6675" max="6675" width="9.7109375" style="7" customWidth="1"/>
    <col min="6676" max="6676" width="11" style="7" customWidth="1"/>
    <col min="6677" max="6677" width="14.28515625" style="7" customWidth="1"/>
    <col min="6678" max="6678" width="12.42578125" style="7" customWidth="1"/>
    <col min="6679" max="6679" width="13.28515625" style="7" customWidth="1"/>
    <col min="6680" max="6680" width="9.140625" style="7"/>
    <col min="6681" max="6681" width="11.7109375" style="7" customWidth="1"/>
    <col min="6682" max="6682" width="10.140625" style="7" customWidth="1"/>
    <col min="6683" max="6914" width="9.140625" style="7"/>
    <col min="6915" max="6915" width="4.5703125" style="7" customWidth="1"/>
    <col min="6916" max="6916" width="19.28515625" style="7" customWidth="1"/>
    <col min="6917" max="6917" width="15.7109375" style="7" customWidth="1"/>
    <col min="6918" max="6918" width="9.5703125" style="7" customWidth="1"/>
    <col min="6919" max="6919" width="8.7109375" style="7" customWidth="1"/>
    <col min="6920" max="6922" width="9.7109375" style="7" customWidth="1"/>
    <col min="6923" max="6923" width="11.85546875" style="7" customWidth="1"/>
    <col min="6924" max="6924" width="8.42578125" style="7" customWidth="1"/>
    <col min="6925" max="6925" width="9.140625" style="7" customWidth="1"/>
    <col min="6926" max="6926" width="5.85546875" style="7" customWidth="1"/>
    <col min="6927" max="6927" width="8.7109375" style="7" customWidth="1"/>
    <col min="6928" max="6928" width="9.85546875" style="7" customWidth="1"/>
    <col min="6929" max="6929" width="8.5703125" style="7" customWidth="1"/>
    <col min="6930" max="6930" width="8.7109375" style="7" customWidth="1"/>
    <col min="6931" max="6931" width="9.7109375" style="7" customWidth="1"/>
    <col min="6932" max="6932" width="11" style="7" customWidth="1"/>
    <col min="6933" max="6933" width="14.28515625" style="7" customWidth="1"/>
    <col min="6934" max="6934" width="12.42578125" style="7" customWidth="1"/>
    <col min="6935" max="6935" width="13.28515625" style="7" customWidth="1"/>
    <col min="6936" max="6936" width="9.140625" style="7"/>
    <col min="6937" max="6937" width="11.7109375" style="7" customWidth="1"/>
    <col min="6938" max="6938" width="10.140625" style="7" customWidth="1"/>
    <col min="6939" max="7170" width="9.140625" style="7"/>
    <col min="7171" max="7171" width="4.5703125" style="7" customWidth="1"/>
    <col min="7172" max="7172" width="19.28515625" style="7" customWidth="1"/>
    <col min="7173" max="7173" width="15.7109375" style="7" customWidth="1"/>
    <col min="7174" max="7174" width="9.5703125" style="7" customWidth="1"/>
    <col min="7175" max="7175" width="8.7109375" style="7" customWidth="1"/>
    <col min="7176" max="7178" width="9.7109375" style="7" customWidth="1"/>
    <col min="7179" max="7179" width="11.85546875" style="7" customWidth="1"/>
    <col min="7180" max="7180" width="8.42578125" style="7" customWidth="1"/>
    <col min="7181" max="7181" width="9.140625" style="7" customWidth="1"/>
    <col min="7182" max="7182" width="5.85546875" style="7" customWidth="1"/>
    <col min="7183" max="7183" width="8.7109375" style="7" customWidth="1"/>
    <col min="7184" max="7184" width="9.85546875" style="7" customWidth="1"/>
    <col min="7185" max="7185" width="8.5703125" style="7" customWidth="1"/>
    <col min="7186" max="7186" width="8.7109375" style="7" customWidth="1"/>
    <col min="7187" max="7187" width="9.7109375" style="7" customWidth="1"/>
    <col min="7188" max="7188" width="11" style="7" customWidth="1"/>
    <col min="7189" max="7189" width="14.28515625" style="7" customWidth="1"/>
    <col min="7190" max="7190" width="12.42578125" style="7" customWidth="1"/>
    <col min="7191" max="7191" width="13.28515625" style="7" customWidth="1"/>
    <col min="7192" max="7192" width="9.140625" style="7"/>
    <col min="7193" max="7193" width="11.7109375" style="7" customWidth="1"/>
    <col min="7194" max="7194" width="10.140625" style="7" customWidth="1"/>
    <col min="7195" max="7426" width="9.140625" style="7"/>
    <col min="7427" max="7427" width="4.5703125" style="7" customWidth="1"/>
    <col min="7428" max="7428" width="19.28515625" style="7" customWidth="1"/>
    <col min="7429" max="7429" width="15.7109375" style="7" customWidth="1"/>
    <col min="7430" max="7430" width="9.5703125" style="7" customWidth="1"/>
    <col min="7431" max="7431" width="8.7109375" style="7" customWidth="1"/>
    <col min="7432" max="7434" width="9.7109375" style="7" customWidth="1"/>
    <col min="7435" max="7435" width="11.85546875" style="7" customWidth="1"/>
    <col min="7436" max="7436" width="8.42578125" style="7" customWidth="1"/>
    <col min="7437" max="7437" width="9.140625" style="7" customWidth="1"/>
    <col min="7438" max="7438" width="5.85546875" style="7" customWidth="1"/>
    <col min="7439" max="7439" width="8.7109375" style="7" customWidth="1"/>
    <col min="7440" max="7440" width="9.85546875" style="7" customWidth="1"/>
    <col min="7441" max="7441" width="8.5703125" style="7" customWidth="1"/>
    <col min="7442" max="7442" width="8.7109375" style="7" customWidth="1"/>
    <col min="7443" max="7443" width="9.7109375" style="7" customWidth="1"/>
    <col min="7444" max="7444" width="11" style="7" customWidth="1"/>
    <col min="7445" max="7445" width="14.28515625" style="7" customWidth="1"/>
    <col min="7446" max="7446" width="12.42578125" style="7" customWidth="1"/>
    <col min="7447" max="7447" width="13.28515625" style="7" customWidth="1"/>
    <col min="7448" max="7448" width="9.140625" style="7"/>
    <col min="7449" max="7449" width="11.7109375" style="7" customWidth="1"/>
    <col min="7450" max="7450" width="10.140625" style="7" customWidth="1"/>
    <col min="7451" max="7682" width="9.140625" style="7"/>
    <col min="7683" max="7683" width="4.5703125" style="7" customWidth="1"/>
    <col min="7684" max="7684" width="19.28515625" style="7" customWidth="1"/>
    <col min="7685" max="7685" width="15.7109375" style="7" customWidth="1"/>
    <col min="7686" max="7686" width="9.5703125" style="7" customWidth="1"/>
    <col min="7687" max="7687" width="8.7109375" style="7" customWidth="1"/>
    <col min="7688" max="7690" width="9.7109375" style="7" customWidth="1"/>
    <col min="7691" max="7691" width="11.85546875" style="7" customWidth="1"/>
    <col min="7692" max="7692" width="8.42578125" style="7" customWidth="1"/>
    <col min="7693" max="7693" width="9.140625" style="7" customWidth="1"/>
    <col min="7694" max="7694" width="5.85546875" style="7" customWidth="1"/>
    <col min="7695" max="7695" width="8.7109375" style="7" customWidth="1"/>
    <col min="7696" max="7696" width="9.85546875" style="7" customWidth="1"/>
    <col min="7697" max="7697" width="8.5703125" style="7" customWidth="1"/>
    <col min="7698" max="7698" width="8.7109375" style="7" customWidth="1"/>
    <col min="7699" max="7699" width="9.7109375" style="7" customWidth="1"/>
    <col min="7700" max="7700" width="11" style="7" customWidth="1"/>
    <col min="7701" max="7701" width="14.28515625" style="7" customWidth="1"/>
    <col min="7702" max="7702" width="12.42578125" style="7" customWidth="1"/>
    <col min="7703" max="7703" width="13.28515625" style="7" customWidth="1"/>
    <col min="7704" max="7704" width="9.140625" style="7"/>
    <col min="7705" max="7705" width="11.7109375" style="7" customWidth="1"/>
    <col min="7706" max="7706" width="10.140625" style="7" customWidth="1"/>
    <col min="7707" max="7938" width="9.140625" style="7"/>
    <col min="7939" max="7939" width="4.5703125" style="7" customWidth="1"/>
    <col min="7940" max="7940" width="19.28515625" style="7" customWidth="1"/>
    <col min="7941" max="7941" width="15.7109375" style="7" customWidth="1"/>
    <col min="7942" max="7942" width="9.5703125" style="7" customWidth="1"/>
    <col min="7943" max="7943" width="8.7109375" style="7" customWidth="1"/>
    <col min="7944" max="7946" width="9.7109375" style="7" customWidth="1"/>
    <col min="7947" max="7947" width="11.85546875" style="7" customWidth="1"/>
    <col min="7948" max="7948" width="8.42578125" style="7" customWidth="1"/>
    <col min="7949" max="7949" width="9.140625" style="7" customWidth="1"/>
    <col min="7950" max="7950" width="5.85546875" style="7" customWidth="1"/>
    <col min="7951" max="7951" width="8.7109375" style="7" customWidth="1"/>
    <col min="7952" max="7952" width="9.85546875" style="7" customWidth="1"/>
    <col min="7953" max="7953" width="8.5703125" style="7" customWidth="1"/>
    <col min="7954" max="7954" width="8.7109375" style="7" customWidth="1"/>
    <col min="7955" max="7955" width="9.7109375" style="7" customWidth="1"/>
    <col min="7956" max="7956" width="11" style="7" customWidth="1"/>
    <col min="7957" max="7957" width="14.28515625" style="7" customWidth="1"/>
    <col min="7958" max="7958" width="12.42578125" style="7" customWidth="1"/>
    <col min="7959" max="7959" width="13.28515625" style="7" customWidth="1"/>
    <col min="7960" max="7960" width="9.140625" style="7"/>
    <col min="7961" max="7961" width="11.7109375" style="7" customWidth="1"/>
    <col min="7962" max="7962" width="10.140625" style="7" customWidth="1"/>
    <col min="7963" max="8194" width="9.140625" style="7"/>
    <col min="8195" max="8195" width="4.5703125" style="7" customWidth="1"/>
    <col min="8196" max="8196" width="19.28515625" style="7" customWidth="1"/>
    <col min="8197" max="8197" width="15.7109375" style="7" customWidth="1"/>
    <col min="8198" max="8198" width="9.5703125" style="7" customWidth="1"/>
    <col min="8199" max="8199" width="8.7109375" style="7" customWidth="1"/>
    <col min="8200" max="8202" width="9.7109375" style="7" customWidth="1"/>
    <col min="8203" max="8203" width="11.85546875" style="7" customWidth="1"/>
    <col min="8204" max="8204" width="8.42578125" style="7" customWidth="1"/>
    <col min="8205" max="8205" width="9.140625" style="7" customWidth="1"/>
    <col min="8206" max="8206" width="5.85546875" style="7" customWidth="1"/>
    <col min="8207" max="8207" width="8.7109375" style="7" customWidth="1"/>
    <col min="8208" max="8208" width="9.85546875" style="7" customWidth="1"/>
    <col min="8209" max="8209" width="8.5703125" style="7" customWidth="1"/>
    <col min="8210" max="8210" width="8.7109375" style="7" customWidth="1"/>
    <col min="8211" max="8211" width="9.7109375" style="7" customWidth="1"/>
    <col min="8212" max="8212" width="11" style="7" customWidth="1"/>
    <col min="8213" max="8213" width="14.28515625" style="7" customWidth="1"/>
    <col min="8214" max="8214" width="12.42578125" style="7" customWidth="1"/>
    <col min="8215" max="8215" width="13.28515625" style="7" customWidth="1"/>
    <col min="8216" max="8216" width="9.140625" style="7"/>
    <col min="8217" max="8217" width="11.7109375" style="7" customWidth="1"/>
    <col min="8218" max="8218" width="10.140625" style="7" customWidth="1"/>
    <col min="8219" max="8450" width="9.140625" style="7"/>
    <col min="8451" max="8451" width="4.5703125" style="7" customWidth="1"/>
    <col min="8452" max="8452" width="19.28515625" style="7" customWidth="1"/>
    <col min="8453" max="8453" width="15.7109375" style="7" customWidth="1"/>
    <col min="8454" max="8454" width="9.5703125" style="7" customWidth="1"/>
    <col min="8455" max="8455" width="8.7109375" style="7" customWidth="1"/>
    <col min="8456" max="8458" width="9.7109375" style="7" customWidth="1"/>
    <col min="8459" max="8459" width="11.85546875" style="7" customWidth="1"/>
    <col min="8460" max="8460" width="8.42578125" style="7" customWidth="1"/>
    <col min="8461" max="8461" width="9.140625" style="7" customWidth="1"/>
    <col min="8462" max="8462" width="5.85546875" style="7" customWidth="1"/>
    <col min="8463" max="8463" width="8.7109375" style="7" customWidth="1"/>
    <col min="8464" max="8464" width="9.85546875" style="7" customWidth="1"/>
    <col min="8465" max="8465" width="8.5703125" style="7" customWidth="1"/>
    <col min="8466" max="8466" width="8.7109375" style="7" customWidth="1"/>
    <col min="8467" max="8467" width="9.7109375" style="7" customWidth="1"/>
    <col min="8468" max="8468" width="11" style="7" customWidth="1"/>
    <col min="8469" max="8469" width="14.28515625" style="7" customWidth="1"/>
    <col min="8470" max="8470" width="12.42578125" style="7" customWidth="1"/>
    <col min="8471" max="8471" width="13.28515625" style="7" customWidth="1"/>
    <col min="8472" max="8472" width="9.140625" style="7"/>
    <col min="8473" max="8473" width="11.7109375" style="7" customWidth="1"/>
    <col min="8474" max="8474" width="10.140625" style="7" customWidth="1"/>
    <col min="8475" max="8706" width="9.140625" style="7"/>
    <col min="8707" max="8707" width="4.5703125" style="7" customWidth="1"/>
    <col min="8708" max="8708" width="19.28515625" style="7" customWidth="1"/>
    <col min="8709" max="8709" width="15.7109375" style="7" customWidth="1"/>
    <col min="8710" max="8710" width="9.5703125" style="7" customWidth="1"/>
    <col min="8711" max="8711" width="8.7109375" style="7" customWidth="1"/>
    <col min="8712" max="8714" width="9.7109375" style="7" customWidth="1"/>
    <col min="8715" max="8715" width="11.85546875" style="7" customWidth="1"/>
    <col min="8716" max="8716" width="8.42578125" style="7" customWidth="1"/>
    <col min="8717" max="8717" width="9.140625" style="7" customWidth="1"/>
    <col min="8718" max="8718" width="5.85546875" style="7" customWidth="1"/>
    <col min="8719" max="8719" width="8.7109375" style="7" customWidth="1"/>
    <col min="8720" max="8720" width="9.85546875" style="7" customWidth="1"/>
    <col min="8721" max="8721" width="8.5703125" style="7" customWidth="1"/>
    <col min="8722" max="8722" width="8.7109375" style="7" customWidth="1"/>
    <col min="8723" max="8723" width="9.7109375" style="7" customWidth="1"/>
    <col min="8724" max="8724" width="11" style="7" customWidth="1"/>
    <col min="8725" max="8725" width="14.28515625" style="7" customWidth="1"/>
    <col min="8726" max="8726" width="12.42578125" style="7" customWidth="1"/>
    <col min="8727" max="8727" width="13.28515625" style="7" customWidth="1"/>
    <col min="8728" max="8728" width="9.140625" style="7"/>
    <col min="8729" max="8729" width="11.7109375" style="7" customWidth="1"/>
    <col min="8730" max="8730" width="10.140625" style="7" customWidth="1"/>
    <col min="8731" max="8962" width="9.140625" style="7"/>
    <col min="8963" max="8963" width="4.5703125" style="7" customWidth="1"/>
    <col min="8964" max="8964" width="19.28515625" style="7" customWidth="1"/>
    <col min="8965" max="8965" width="15.7109375" style="7" customWidth="1"/>
    <col min="8966" max="8966" width="9.5703125" style="7" customWidth="1"/>
    <col min="8967" max="8967" width="8.7109375" style="7" customWidth="1"/>
    <col min="8968" max="8970" width="9.7109375" style="7" customWidth="1"/>
    <col min="8971" max="8971" width="11.85546875" style="7" customWidth="1"/>
    <col min="8972" max="8972" width="8.42578125" style="7" customWidth="1"/>
    <col min="8973" max="8973" width="9.140625" style="7" customWidth="1"/>
    <col min="8974" max="8974" width="5.85546875" style="7" customWidth="1"/>
    <col min="8975" max="8975" width="8.7109375" style="7" customWidth="1"/>
    <col min="8976" max="8976" width="9.85546875" style="7" customWidth="1"/>
    <col min="8977" max="8977" width="8.5703125" style="7" customWidth="1"/>
    <col min="8978" max="8978" width="8.7109375" style="7" customWidth="1"/>
    <col min="8979" max="8979" width="9.7109375" style="7" customWidth="1"/>
    <col min="8980" max="8980" width="11" style="7" customWidth="1"/>
    <col min="8981" max="8981" width="14.28515625" style="7" customWidth="1"/>
    <col min="8982" max="8982" width="12.42578125" style="7" customWidth="1"/>
    <col min="8983" max="8983" width="13.28515625" style="7" customWidth="1"/>
    <col min="8984" max="8984" width="9.140625" style="7"/>
    <col min="8985" max="8985" width="11.7109375" style="7" customWidth="1"/>
    <col min="8986" max="8986" width="10.140625" style="7" customWidth="1"/>
    <col min="8987" max="9218" width="9.140625" style="7"/>
    <col min="9219" max="9219" width="4.5703125" style="7" customWidth="1"/>
    <col min="9220" max="9220" width="19.28515625" style="7" customWidth="1"/>
    <col min="9221" max="9221" width="15.7109375" style="7" customWidth="1"/>
    <col min="9222" max="9222" width="9.5703125" style="7" customWidth="1"/>
    <col min="9223" max="9223" width="8.7109375" style="7" customWidth="1"/>
    <col min="9224" max="9226" width="9.7109375" style="7" customWidth="1"/>
    <col min="9227" max="9227" width="11.85546875" style="7" customWidth="1"/>
    <col min="9228" max="9228" width="8.42578125" style="7" customWidth="1"/>
    <col min="9229" max="9229" width="9.140625" style="7" customWidth="1"/>
    <col min="9230" max="9230" width="5.85546875" style="7" customWidth="1"/>
    <col min="9231" max="9231" width="8.7109375" style="7" customWidth="1"/>
    <col min="9232" max="9232" width="9.85546875" style="7" customWidth="1"/>
    <col min="9233" max="9233" width="8.5703125" style="7" customWidth="1"/>
    <col min="9234" max="9234" width="8.7109375" style="7" customWidth="1"/>
    <col min="9235" max="9235" width="9.7109375" style="7" customWidth="1"/>
    <col min="9236" max="9236" width="11" style="7" customWidth="1"/>
    <col min="9237" max="9237" width="14.28515625" style="7" customWidth="1"/>
    <col min="9238" max="9238" width="12.42578125" style="7" customWidth="1"/>
    <col min="9239" max="9239" width="13.28515625" style="7" customWidth="1"/>
    <col min="9240" max="9240" width="9.140625" style="7"/>
    <col min="9241" max="9241" width="11.7109375" style="7" customWidth="1"/>
    <col min="9242" max="9242" width="10.140625" style="7" customWidth="1"/>
    <col min="9243" max="9474" width="9.140625" style="7"/>
    <col min="9475" max="9475" width="4.5703125" style="7" customWidth="1"/>
    <col min="9476" max="9476" width="19.28515625" style="7" customWidth="1"/>
    <col min="9477" max="9477" width="15.7109375" style="7" customWidth="1"/>
    <col min="9478" max="9478" width="9.5703125" style="7" customWidth="1"/>
    <col min="9479" max="9479" width="8.7109375" style="7" customWidth="1"/>
    <col min="9480" max="9482" width="9.7109375" style="7" customWidth="1"/>
    <col min="9483" max="9483" width="11.85546875" style="7" customWidth="1"/>
    <col min="9484" max="9484" width="8.42578125" style="7" customWidth="1"/>
    <col min="9485" max="9485" width="9.140625" style="7" customWidth="1"/>
    <col min="9486" max="9486" width="5.85546875" style="7" customWidth="1"/>
    <col min="9487" max="9487" width="8.7109375" style="7" customWidth="1"/>
    <col min="9488" max="9488" width="9.85546875" style="7" customWidth="1"/>
    <col min="9489" max="9489" width="8.5703125" style="7" customWidth="1"/>
    <col min="9490" max="9490" width="8.7109375" style="7" customWidth="1"/>
    <col min="9491" max="9491" width="9.7109375" style="7" customWidth="1"/>
    <col min="9492" max="9492" width="11" style="7" customWidth="1"/>
    <col min="9493" max="9493" width="14.28515625" style="7" customWidth="1"/>
    <col min="9494" max="9494" width="12.42578125" style="7" customWidth="1"/>
    <col min="9495" max="9495" width="13.28515625" style="7" customWidth="1"/>
    <col min="9496" max="9496" width="9.140625" style="7"/>
    <col min="9497" max="9497" width="11.7109375" style="7" customWidth="1"/>
    <col min="9498" max="9498" width="10.140625" style="7" customWidth="1"/>
    <col min="9499" max="9730" width="9.140625" style="7"/>
    <col min="9731" max="9731" width="4.5703125" style="7" customWidth="1"/>
    <col min="9732" max="9732" width="19.28515625" style="7" customWidth="1"/>
    <col min="9733" max="9733" width="15.7109375" style="7" customWidth="1"/>
    <col min="9734" max="9734" width="9.5703125" style="7" customWidth="1"/>
    <col min="9735" max="9735" width="8.7109375" style="7" customWidth="1"/>
    <col min="9736" max="9738" width="9.7109375" style="7" customWidth="1"/>
    <col min="9739" max="9739" width="11.85546875" style="7" customWidth="1"/>
    <col min="9740" max="9740" width="8.42578125" style="7" customWidth="1"/>
    <col min="9741" max="9741" width="9.140625" style="7" customWidth="1"/>
    <col min="9742" max="9742" width="5.85546875" style="7" customWidth="1"/>
    <col min="9743" max="9743" width="8.7109375" style="7" customWidth="1"/>
    <col min="9744" max="9744" width="9.85546875" style="7" customWidth="1"/>
    <col min="9745" max="9745" width="8.5703125" style="7" customWidth="1"/>
    <col min="9746" max="9746" width="8.7109375" style="7" customWidth="1"/>
    <col min="9747" max="9747" width="9.7109375" style="7" customWidth="1"/>
    <col min="9748" max="9748" width="11" style="7" customWidth="1"/>
    <col min="9749" max="9749" width="14.28515625" style="7" customWidth="1"/>
    <col min="9750" max="9750" width="12.42578125" style="7" customWidth="1"/>
    <col min="9751" max="9751" width="13.28515625" style="7" customWidth="1"/>
    <col min="9752" max="9752" width="9.140625" style="7"/>
    <col min="9753" max="9753" width="11.7109375" style="7" customWidth="1"/>
    <col min="9754" max="9754" width="10.140625" style="7" customWidth="1"/>
    <col min="9755" max="9986" width="9.140625" style="7"/>
    <col min="9987" max="9987" width="4.5703125" style="7" customWidth="1"/>
    <col min="9988" max="9988" width="19.28515625" style="7" customWidth="1"/>
    <col min="9989" max="9989" width="15.7109375" style="7" customWidth="1"/>
    <col min="9990" max="9990" width="9.5703125" style="7" customWidth="1"/>
    <col min="9991" max="9991" width="8.7109375" style="7" customWidth="1"/>
    <col min="9992" max="9994" width="9.7109375" style="7" customWidth="1"/>
    <col min="9995" max="9995" width="11.85546875" style="7" customWidth="1"/>
    <col min="9996" max="9996" width="8.42578125" style="7" customWidth="1"/>
    <col min="9997" max="9997" width="9.140625" style="7" customWidth="1"/>
    <col min="9998" max="9998" width="5.85546875" style="7" customWidth="1"/>
    <col min="9999" max="9999" width="8.7109375" style="7" customWidth="1"/>
    <col min="10000" max="10000" width="9.85546875" style="7" customWidth="1"/>
    <col min="10001" max="10001" width="8.5703125" style="7" customWidth="1"/>
    <col min="10002" max="10002" width="8.7109375" style="7" customWidth="1"/>
    <col min="10003" max="10003" width="9.7109375" style="7" customWidth="1"/>
    <col min="10004" max="10004" width="11" style="7" customWidth="1"/>
    <col min="10005" max="10005" width="14.28515625" style="7" customWidth="1"/>
    <col min="10006" max="10006" width="12.42578125" style="7" customWidth="1"/>
    <col min="10007" max="10007" width="13.28515625" style="7" customWidth="1"/>
    <col min="10008" max="10008" width="9.140625" style="7"/>
    <col min="10009" max="10009" width="11.7109375" style="7" customWidth="1"/>
    <col min="10010" max="10010" width="10.140625" style="7" customWidth="1"/>
    <col min="10011" max="10242" width="9.140625" style="7"/>
    <col min="10243" max="10243" width="4.5703125" style="7" customWidth="1"/>
    <col min="10244" max="10244" width="19.28515625" style="7" customWidth="1"/>
    <col min="10245" max="10245" width="15.7109375" style="7" customWidth="1"/>
    <col min="10246" max="10246" width="9.5703125" style="7" customWidth="1"/>
    <col min="10247" max="10247" width="8.7109375" style="7" customWidth="1"/>
    <col min="10248" max="10250" width="9.7109375" style="7" customWidth="1"/>
    <col min="10251" max="10251" width="11.85546875" style="7" customWidth="1"/>
    <col min="10252" max="10252" width="8.42578125" style="7" customWidth="1"/>
    <col min="10253" max="10253" width="9.140625" style="7" customWidth="1"/>
    <col min="10254" max="10254" width="5.85546875" style="7" customWidth="1"/>
    <col min="10255" max="10255" width="8.7109375" style="7" customWidth="1"/>
    <col min="10256" max="10256" width="9.85546875" style="7" customWidth="1"/>
    <col min="10257" max="10257" width="8.5703125" style="7" customWidth="1"/>
    <col min="10258" max="10258" width="8.7109375" style="7" customWidth="1"/>
    <col min="10259" max="10259" width="9.7109375" style="7" customWidth="1"/>
    <col min="10260" max="10260" width="11" style="7" customWidth="1"/>
    <col min="10261" max="10261" width="14.28515625" style="7" customWidth="1"/>
    <col min="10262" max="10262" width="12.42578125" style="7" customWidth="1"/>
    <col min="10263" max="10263" width="13.28515625" style="7" customWidth="1"/>
    <col min="10264" max="10264" width="9.140625" style="7"/>
    <col min="10265" max="10265" width="11.7109375" style="7" customWidth="1"/>
    <col min="10266" max="10266" width="10.140625" style="7" customWidth="1"/>
    <col min="10267" max="10498" width="9.140625" style="7"/>
    <col min="10499" max="10499" width="4.5703125" style="7" customWidth="1"/>
    <col min="10500" max="10500" width="19.28515625" style="7" customWidth="1"/>
    <col min="10501" max="10501" width="15.7109375" style="7" customWidth="1"/>
    <col min="10502" max="10502" width="9.5703125" style="7" customWidth="1"/>
    <col min="10503" max="10503" width="8.7109375" style="7" customWidth="1"/>
    <col min="10504" max="10506" width="9.7109375" style="7" customWidth="1"/>
    <col min="10507" max="10507" width="11.85546875" style="7" customWidth="1"/>
    <col min="10508" max="10508" width="8.42578125" style="7" customWidth="1"/>
    <col min="10509" max="10509" width="9.140625" style="7" customWidth="1"/>
    <col min="10510" max="10510" width="5.85546875" style="7" customWidth="1"/>
    <col min="10511" max="10511" width="8.7109375" style="7" customWidth="1"/>
    <col min="10512" max="10512" width="9.85546875" style="7" customWidth="1"/>
    <col min="10513" max="10513" width="8.5703125" style="7" customWidth="1"/>
    <col min="10514" max="10514" width="8.7109375" style="7" customWidth="1"/>
    <col min="10515" max="10515" width="9.7109375" style="7" customWidth="1"/>
    <col min="10516" max="10516" width="11" style="7" customWidth="1"/>
    <col min="10517" max="10517" width="14.28515625" style="7" customWidth="1"/>
    <col min="10518" max="10518" width="12.42578125" style="7" customWidth="1"/>
    <col min="10519" max="10519" width="13.28515625" style="7" customWidth="1"/>
    <col min="10520" max="10520" width="9.140625" style="7"/>
    <col min="10521" max="10521" width="11.7109375" style="7" customWidth="1"/>
    <col min="10522" max="10522" width="10.140625" style="7" customWidth="1"/>
    <col min="10523" max="10754" width="9.140625" style="7"/>
    <col min="10755" max="10755" width="4.5703125" style="7" customWidth="1"/>
    <col min="10756" max="10756" width="19.28515625" style="7" customWidth="1"/>
    <col min="10757" max="10757" width="15.7109375" style="7" customWidth="1"/>
    <col min="10758" max="10758" width="9.5703125" style="7" customWidth="1"/>
    <col min="10759" max="10759" width="8.7109375" style="7" customWidth="1"/>
    <col min="10760" max="10762" width="9.7109375" style="7" customWidth="1"/>
    <col min="10763" max="10763" width="11.85546875" style="7" customWidth="1"/>
    <col min="10764" max="10764" width="8.42578125" style="7" customWidth="1"/>
    <col min="10765" max="10765" width="9.140625" style="7" customWidth="1"/>
    <col min="10766" max="10766" width="5.85546875" style="7" customWidth="1"/>
    <col min="10767" max="10767" width="8.7109375" style="7" customWidth="1"/>
    <col min="10768" max="10768" width="9.85546875" style="7" customWidth="1"/>
    <col min="10769" max="10769" width="8.5703125" style="7" customWidth="1"/>
    <col min="10770" max="10770" width="8.7109375" style="7" customWidth="1"/>
    <col min="10771" max="10771" width="9.7109375" style="7" customWidth="1"/>
    <col min="10772" max="10772" width="11" style="7" customWidth="1"/>
    <col min="10773" max="10773" width="14.28515625" style="7" customWidth="1"/>
    <col min="10774" max="10774" width="12.42578125" style="7" customWidth="1"/>
    <col min="10775" max="10775" width="13.28515625" style="7" customWidth="1"/>
    <col min="10776" max="10776" width="9.140625" style="7"/>
    <col min="10777" max="10777" width="11.7109375" style="7" customWidth="1"/>
    <col min="10778" max="10778" width="10.140625" style="7" customWidth="1"/>
    <col min="10779" max="11010" width="9.140625" style="7"/>
    <col min="11011" max="11011" width="4.5703125" style="7" customWidth="1"/>
    <col min="11012" max="11012" width="19.28515625" style="7" customWidth="1"/>
    <col min="11013" max="11013" width="15.7109375" style="7" customWidth="1"/>
    <col min="11014" max="11014" width="9.5703125" style="7" customWidth="1"/>
    <col min="11015" max="11015" width="8.7109375" style="7" customWidth="1"/>
    <col min="11016" max="11018" width="9.7109375" style="7" customWidth="1"/>
    <col min="11019" max="11019" width="11.85546875" style="7" customWidth="1"/>
    <col min="11020" max="11020" width="8.42578125" style="7" customWidth="1"/>
    <col min="11021" max="11021" width="9.140625" style="7" customWidth="1"/>
    <col min="11022" max="11022" width="5.85546875" style="7" customWidth="1"/>
    <col min="11023" max="11023" width="8.7109375" style="7" customWidth="1"/>
    <col min="11024" max="11024" width="9.85546875" style="7" customWidth="1"/>
    <col min="11025" max="11025" width="8.5703125" style="7" customWidth="1"/>
    <col min="11026" max="11026" width="8.7109375" style="7" customWidth="1"/>
    <col min="11027" max="11027" width="9.7109375" style="7" customWidth="1"/>
    <col min="11028" max="11028" width="11" style="7" customWidth="1"/>
    <col min="11029" max="11029" width="14.28515625" style="7" customWidth="1"/>
    <col min="11030" max="11030" width="12.42578125" style="7" customWidth="1"/>
    <col min="11031" max="11031" width="13.28515625" style="7" customWidth="1"/>
    <col min="11032" max="11032" width="9.140625" style="7"/>
    <col min="11033" max="11033" width="11.7109375" style="7" customWidth="1"/>
    <col min="11034" max="11034" width="10.140625" style="7" customWidth="1"/>
    <col min="11035" max="11266" width="9.140625" style="7"/>
    <col min="11267" max="11267" width="4.5703125" style="7" customWidth="1"/>
    <col min="11268" max="11268" width="19.28515625" style="7" customWidth="1"/>
    <col min="11269" max="11269" width="15.7109375" style="7" customWidth="1"/>
    <col min="11270" max="11270" width="9.5703125" style="7" customWidth="1"/>
    <col min="11271" max="11271" width="8.7109375" style="7" customWidth="1"/>
    <col min="11272" max="11274" width="9.7109375" style="7" customWidth="1"/>
    <col min="11275" max="11275" width="11.85546875" style="7" customWidth="1"/>
    <col min="11276" max="11276" width="8.42578125" style="7" customWidth="1"/>
    <col min="11277" max="11277" width="9.140625" style="7" customWidth="1"/>
    <col min="11278" max="11278" width="5.85546875" style="7" customWidth="1"/>
    <col min="11279" max="11279" width="8.7109375" style="7" customWidth="1"/>
    <col min="11280" max="11280" width="9.85546875" style="7" customWidth="1"/>
    <col min="11281" max="11281" width="8.5703125" style="7" customWidth="1"/>
    <col min="11282" max="11282" width="8.7109375" style="7" customWidth="1"/>
    <col min="11283" max="11283" width="9.7109375" style="7" customWidth="1"/>
    <col min="11284" max="11284" width="11" style="7" customWidth="1"/>
    <col min="11285" max="11285" width="14.28515625" style="7" customWidth="1"/>
    <col min="11286" max="11286" width="12.42578125" style="7" customWidth="1"/>
    <col min="11287" max="11287" width="13.28515625" style="7" customWidth="1"/>
    <col min="11288" max="11288" width="9.140625" style="7"/>
    <col min="11289" max="11289" width="11.7109375" style="7" customWidth="1"/>
    <col min="11290" max="11290" width="10.140625" style="7" customWidth="1"/>
    <col min="11291" max="11522" width="9.140625" style="7"/>
    <col min="11523" max="11523" width="4.5703125" style="7" customWidth="1"/>
    <col min="11524" max="11524" width="19.28515625" style="7" customWidth="1"/>
    <col min="11525" max="11525" width="15.7109375" style="7" customWidth="1"/>
    <col min="11526" max="11526" width="9.5703125" style="7" customWidth="1"/>
    <col min="11527" max="11527" width="8.7109375" style="7" customWidth="1"/>
    <col min="11528" max="11530" width="9.7109375" style="7" customWidth="1"/>
    <col min="11531" max="11531" width="11.85546875" style="7" customWidth="1"/>
    <col min="11532" max="11532" width="8.42578125" style="7" customWidth="1"/>
    <col min="11533" max="11533" width="9.140625" style="7" customWidth="1"/>
    <col min="11534" max="11534" width="5.85546875" style="7" customWidth="1"/>
    <col min="11535" max="11535" width="8.7109375" style="7" customWidth="1"/>
    <col min="11536" max="11536" width="9.85546875" style="7" customWidth="1"/>
    <col min="11537" max="11537" width="8.5703125" style="7" customWidth="1"/>
    <col min="11538" max="11538" width="8.7109375" style="7" customWidth="1"/>
    <col min="11539" max="11539" width="9.7109375" style="7" customWidth="1"/>
    <col min="11540" max="11540" width="11" style="7" customWidth="1"/>
    <col min="11541" max="11541" width="14.28515625" style="7" customWidth="1"/>
    <col min="11542" max="11542" width="12.42578125" style="7" customWidth="1"/>
    <col min="11543" max="11543" width="13.28515625" style="7" customWidth="1"/>
    <col min="11544" max="11544" width="9.140625" style="7"/>
    <col min="11545" max="11545" width="11.7109375" style="7" customWidth="1"/>
    <col min="11546" max="11546" width="10.140625" style="7" customWidth="1"/>
    <col min="11547" max="11778" width="9.140625" style="7"/>
    <col min="11779" max="11779" width="4.5703125" style="7" customWidth="1"/>
    <col min="11780" max="11780" width="19.28515625" style="7" customWidth="1"/>
    <col min="11781" max="11781" width="15.7109375" style="7" customWidth="1"/>
    <col min="11782" max="11782" width="9.5703125" style="7" customWidth="1"/>
    <col min="11783" max="11783" width="8.7109375" style="7" customWidth="1"/>
    <col min="11784" max="11786" width="9.7109375" style="7" customWidth="1"/>
    <col min="11787" max="11787" width="11.85546875" style="7" customWidth="1"/>
    <col min="11788" max="11788" width="8.42578125" style="7" customWidth="1"/>
    <col min="11789" max="11789" width="9.140625" style="7" customWidth="1"/>
    <col min="11790" max="11790" width="5.85546875" style="7" customWidth="1"/>
    <col min="11791" max="11791" width="8.7109375" style="7" customWidth="1"/>
    <col min="11792" max="11792" width="9.85546875" style="7" customWidth="1"/>
    <col min="11793" max="11793" width="8.5703125" style="7" customWidth="1"/>
    <col min="11794" max="11794" width="8.7109375" style="7" customWidth="1"/>
    <col min="11795" max="11795" width="9.7109375" style="7" customWidth="1"/>
    <col min="11796" max="11796" width="11" style="7" customWidth="1"/>
    <col min="11797" max="11797" width="14.28515625" style="7" customWidth="1"/>
    <col min="11798" max="11798" width="12.42578125" style="7" customWidth="1"/>
    <col min="11799" max="11799" width="13.28515625" style="7" customWidth="1"/>
    <col min="11800" max="11800" width="9.140625" style="7"/>
    <col min="11801" max="11801" width="11.7109375" style="7" customWidth="1"/>
    <col min="11802" max="11802" width="10.140625" style="7" customWidth="1"/>
    <col min="11803" max="12034" width="9.140625" style="7"/>
    <col min="12035" max="12035" width="4.5703125" style="7" customWidth="1"/>
    <col min="12036" max="12036" width="19.28515625" style="7" customWidth="1"/>
    <col min="12037" max="12037" width="15.7109375" style="7" customWidth="1"/>
    <col min="12038" max="12038" width="9.5703125" style="7" customWidth="1"/>
    <col min="12039" max="12039" width="8.7109375" style="7" customWidth="1"/>
    <col min="12040" max="12042" width="9.7109375" style="7" customWidth="1"/>
    <col min="12043" max="12043" width="11.85546875" style="7" customWidth="1"/>
    <col min="12044" max="12044" width="8.42578125" style="7" customWidth="1"/>
    <col min="12045" max="12045" width="9.140625" style="7" customWidth="1"/>
    <col min="12046" max="12046" width="5.85546875" style="7" customWidth="1"/>
    <col min="12047" max="12047" width="8.7109375" style="7" customWidth="1"/>
    <col min="12048" max="12048" width="9.85546875" style="7" customWidth="1"/>
    <col min="12049" max="12049" width="8.5703125" style="7" customWidth="1"/>
    <col min="12050" max="12050" width="8.7109375" style="7" customWidth="1"/>
    <col min="12051" max="12051" width="9.7109375" style="7" customWidth="1"/>
    <col min="12052" max="12052" width="11" style="7" customWidth="1"/>
    <col min="12053" max="12053" width="14.28515625" style="7" customWidth="1"/>
    <col min="12054" max="12054" width="12.42578125" style="7" customWidth="1"/>
    <col min="12055" max="12055" width="13.28515625" style="7" customWidth="1"/>
    <col min="12056" max="12056" width="9.140625" style="7"/>
    <col min="12057" max="12057" width="11.7109375" style="7" customWidth="1"/>
    <col min="12058" max="12058" width="10.140625" style="7" customWidth="1"/>
    <col min="12059" max="12290" width="9.140625" style="7"/>
    <col min="12291" max="12291" width="4.5703125" style="7" customWidth="1"/>
    <col min="12292" max="12292" width="19.28515625" style="7" customWidth="1"/>
    <col min="12293" max="12293" width="15.7109375" style="7" customWidth="1"/>
    <col min="12294" max="12294" width="9.5703125" style="7" customWidth="1"/>
    <col min="12295" max="12295" width="8.7109375" style="7" customWidth="1"/>
    <col min="12296" max="12298" width="9.7109375" style="7" customWidth="1"/>
    <col min="12299" max="12299" width="11.85546875" style="7" customWidth="1"/>
    <col min="12300" max="12300" width="8.42578125" style="7" customWidth="1"/>
    <col min="12301" max="12301" width="9.140625" style="7" customWidth="1"/>
    <col min="12302" max="12302" width="5.85546875" style="7" customWidth="1"/>
    <col min="12303" max="12303" width="8.7109375" style="7" customWidth="1"/>
    <col min="12304" max="12304" width="9.85546875" style="7" customWidth="1"/>
    <col min="12305" max="12305" width="8.5703125" style="7" customWidth="1"/>
    <col min="12306" max="12306" width="8.7109375" style="7" customWidth="1"/>
    <col min="12307" max="12307" width="9.7109375" style="7" customWidth="1"/>
    <col min="12308" max="12308" width="11" style="7" customWidth="1"/>
    <col min="12309" max="12309" width="14.28515625" style="7" customWidth="1"/>
    <col min="12310" max="12310" width="12.42578125" style="7" customWidth="1"/>
    <col min="12311" max="12311" width="13.28515625" style="7" customWidth="1"/>
    <col min="12312" max="12312" width="9.140625" style="7"/>
    <col min="12313" max="12313" width="11.7109375" style="7" customWidth="1"/>
    <col min="12314" max="12314" width="10.140625" style="7" customWidth="1"/>
    <col min="12315" max="12546" width="9.140625" style="7"/>
    <col min="12547" max="12547" width="4.5703125" style="7" customWidth="1"/>
    <col min="12548" max="12548" width="19.28515625" style="7" customWidth="1"/>
    <col min="12549" max="12549" width="15.7109375" style="7" customWidth="1"/>
    <col min="12550" max="12550" width="9.5703125" style="7" customWidth="1"/>
    <col min="12551" max="12551" width="8.7109375" style="7" customWidth="1"/>
    <col min="12552" max="12554" width="9.7109375" style="7" customWidth="1"/>
    <col min="12555" max="12555" width="11.85546875" style="7" customWidth="1"/>
    <col min="12556" max="12556" width="8.42578125" style="7" customWidth="1"/>
    <col min="12557" max="12557" width="9.140625" style="7" customWidth="1"/>
    <col min="12558" max="12558" width="5.85546875" style="7" customWidth="1"/>
    <col min="12559" max="12559" width="8.7109375" style="7" customWidth="1"/>
    <col min="12560" max="12560" width="9.85546875" style="7" customWidth="1"/>
    <col min="12561" max="12561" width="8.5703125" style="7" customWidth="1"/>
    <col min="12562" max="12562" width="8.7109375" style="7" customWidth="1"/>
    <col min="12563" max="12563" width="9.7109375" style="7" customWidth="1"/>
    <col min="12564" max="12564" width="11" style="7" customWidth="1"/>
    <col min="12565" max="12565" width="14.28515625" style="7" customWidth="1"/>
    <col min="12566" max="12566" width="12.42578125" style="7" customWidth="1"/>
    <col min="12567" max="12567" width="13.28515625" style="7" customWidth="1"/>
    <col min="12568" max="12568" width="9.140625" style="7"/>
    <col min="12569" max="12569" width="11.7109375" style="7" customWidth="1"/>
    <col min="12570" max="12570" width="10.140625" style="7" customWidth="1"/>
    <col min="12571" max="12802" width="9.140625" style="7"/>
    <col min="12803" max="12803" width="4.5703125" style="7" customWidth="1"/>
    <col min="12804" max="12804" width="19.28515625" style="7" customWidth="1"/>
    <col min="12805" max="12805" width="15.7109375" style="7" customWidth="1"/>
    <col min="12806" max="12806" width="9.5703125" style="7" customWidth="1"/>
    <col min="12807" max="12807" width="8.7109375" style="7" customWidth="1"/>
    <col min="12808" max="12810" width="9.7109375" style="7" customWidth="1"/>
    <col min="12811" max="12811" width="11.85546875" style="7" customWidth="1"/>
    <col min="12812" max="12812" width="8.42578125" style="7" customWidth="1"/>
    <col min="12813" max="12813" width="9.140625" style="7" customWidth="1"/>
    <col min="12814" max="12814" width="5.85546875" style="7" customWidth="1"/>
    <col min="12815" max="12815" width="8.7109375" style="7" customWidth="1"/>
    <col min="12816" max="12816" width="9.85546875" style="7" customWidth="1"/>
    <col min="12817" max="12817" width="8.5703125" style="7" customWidth="1"/>
    <col min="12818" max="12818" width="8.7109375" style="7" customWidth="1"/>
    <col min="12819" max="12819" width="9.7109375" style="7" customWidth="1"/>
    <col min="12820" max="12820" width="11" style="7" customWidth="1"/>
    <col min="12821" max="12821" width="14.28515625" style="7" customWidth="1"/>
    <col min="12822" max="12822" width="12.42578125" style="7" customWidth="1"/>
    <col min="12823" max="12823" width="13.28515625" style="7" customWidth="1"/>
    <col min="12824" max="12824" width="9.140625" style="7"/>
    <col min="12825" max="12825" width="11.7109375" style="7" customWidth="1"/>
    <col min="12826" max="12826" width="10.140625" style="7" customWidth="1"/>
    <col min="12827" max="13058" width="9.140625" style="7"/>
    <col min="13059" max="13059" width="4.5703125" style="7" customWidth="1"/>
    <col min="13060" max="13060" width="19.28515625" style="7" customWidth="1"/>
    <col min="13061" max="13061" width="15.7109375" style="7" customWidth="1"/>
    <col min="13062" max="13062" width="9.5703125" style="7" customWidth="1"/>
    <col min="13063" max="13063" width="8.7109375" style="7" customWidth="1"/>
    <col min="13064" max="13066" width="9.7109375" style="7" customWidth="1"/>
    <col min="13067" max="13067" width="11.85546875" style="7" customWidth="1"/>
    <col min="13068" max="13068" width="8.42578125" style="7" customWidth="1"/>
    <col min="13069" max="13069" width="9.140625" style="7" customWidth="1"/>
    <col min="13070" max="13070" width="5.85546875" style="7" customWidth="1"/>
    <col min="13071" max="13071" width="8.7109375" style="7" customWidth="1"/>
    <col min="13072" max="13072" width="9.85546875" style="7" customWidth="1"/>
    <col min="13073" max="13073" width="8.5703125" style="7" customWidth="1"/>
    <col min="13074" max="13074" width="8.7109375" style="7" customWidth="1"/>
    <col min="13075" max="13075" width="9.7109375" style="7" customWidth="1"/>
    <col min="13076" max="13076" width="11" style="7" customWidth="1"/>
    <col min="13077" max="13077" width="14.28515625" style="7" customWidth="1"/>
    <col min="13078" max="13078" width="12.42578125" style="7" customWidth="1"/>
    <col min="13079" max="13079" width="13.28515625" style="7" customWidth="1"/>
    <col min="13080" max="13080" width="9.140625" style="7"/>
    <col min="13081" max="13081" width="11.7109375" style="7" customWidth="1"/>
    <col min="13082" max="13082" width="10.140625" style="7" customWidth="1"/>
    <col min="13083" max="13314" width="9.140625" style="7"/>
    <col min="13315" max="13315" width="4.5703125" style="7" customWidth="1"/>
    <col min="13316" max="13316" width="19.28515625" style="7" customWidth="1"/>
    <col min="13317" max="13317" width="15.7109375" style="7" customWidth="1"/>
    <col min="13318" max="13318" width="9.5703125" style="7" customWidth="1"/>
    <col min="13319" max="13319" width="8.7109375" style="7" customWidth="1"/>
    <col min="13320" max="13322" width="9.7109375" style="7" customWidth="1"/>
    <col min="13323" max="13323" width="11.85546875" style="7" customWidth="1"/>
    <col min="13324" max="13324" width="8.42578125" style="7" customWidth="1"/>
    <col min="13325" max="13325" width="9.140625" style="7" customWidth="1"/>
    <col min="13326" max="13326" width="5.85546875" style="7" customWidth="1"/>
    <col min="13327" max="13327" width="8.7109375" style="7" customWidth="1"/>
    <col min="13328" max="13328" width="9.85546875" style="7" customWidth="1"/>
    <col min="13329" max="13329" width="8.5703125" style="7" customWidth="1"/>
    <col min="13330" max="13330" width="8.7109375" style="7" customWidth="1"/>
    <col min="13331" max="13331" width="9.7109375" style="7" customWidth="1"/>
    <col min="13332" max="13332" width="11" style="7" customWidth="1"/>
    <col min="13333" max="13333" width="14.28515625" style="7" customWidth="1"/>
    <col min="13334" max="13334" width="12.42578125" style="7" customWidth="1"/>
    <col min="13335" max="13335" width="13.28515625" style="7" customWidth="1"/>
    <col min="13336" max="13336" width="9.140625" style="7"/>
    <col min="13337" max="13337" width="11.7109375" style="7" customWidth="1"/>
    <col min="13338" max="13338" width="10.140625" style="7" customWidth="1"/>
    <col min="13339" max="13570" width="9.140625" style="7"/>
    <col min="13571" max="13571" width="4.5703125" style="7" customWidth="1"/>
    <col min="13572" max="13572" width="19.28515625" style="7" customWidth="1"/>
    <col min="13573" max="13573" width="15.7109375" style="7" customWidth="1"/>
    <col min="13574" max="13574" width="9.5703125" style="7" customWidth="1"/>
    <col min="13575" max="13575" width="8.7109375" style="7" customWidth="1"/>
    <col min="13576" max="13578" width="9.7109375" style="7" customWidth="1"/>
    <col min="13579" max="13579" width="11.85546875" style="7" customWidth="1"/>
    <col min="13580" max="13580" width="8.42578125" style="7" customWidth="1"/>
    <col min="13581" max="13581" width="9.140625" style="7" customWidth="1"/>
    <col min="13582" max="13582" width="5.85546875" style="7" customWidth="1"/>
    <col min="13583" max="13583" width="8.7109375" style="7" customWidth="1"/>
    <col min="13584" max="13584" width="9.85546875" style="7" customWidth="1"/>
    <col min="13585" max="13585" width="8.5703125" style="7" customWidth="1"/>
    <col min="13586" max="13586" width="8.7109375" style="7" customWidth="1"/>
    <col min="13587" max="13587" width="9.7109375" style="7" customWidth="1"/>
    <col min="13588" max="13588" width="11" style="7" customWidth="1"/>
    <col min="13589" max="13589" width="14.28515625" style="7" customWidth="1"/>
    <col min="13590" max="13590" width="12.42578125" style="7" customWidth="1"/>
    <col min="13591" max="13591" width="13.28515625" style="7" customWidth="1"/>
    <col min="13592" max="13592" width="9.140625" style="7"/>
    <col min="13593" max="13593" width="11.7109375" style="7" customWidth="1"/>
    <col min="13594" max="13594" width="10.140625" style="7" customWidth="1"/>
    <col min="13595" max="13826" width="9.140625" style="7"/>
    <col min="13827" max="13827" width="4.5703125" style="7" customWidth="1"/>
    <col min="13828" max="13828" width="19.28515625" style="7" customWidth="1"/>
    <col min="13829" max="13829" width="15.7109375" style="7" customWidth="1"/>
    <col min="13830" max="13830" width="9.5703125" style="7" customWidth="1"/>
    <col min="13831" max="13831" width="8.7109375" style="7" customWidth="1"/>
    <col min="13832" max="13834" width="9.7109375" style="7" customWidth="1"/>
    <col min="13835" max="13835" width="11.85546875" style="7" customWidth="1"/>
    <col min="13836" max="13836" width="8.42578125" style="7" customWidth="1"/>
    <col min="13837" max="13837" width="9.140625" style="7" customWidth="1"/>
    <col min="13838" max="13838" width="5.85546875" style="7" customWidth="1"/>
    <col min="13839" max="13839" width="8.7109375" style="7" customWidth="1"/>
    <col min="13840" max="13840" width="9.85546875" style="7" customWidth="1"/>
    <col min="13841" max="13841" width="8.5703125" style="7" customWidth="1"/>
    <col min="13842" max="13842" width="8.7109375" style="7" customWidth="1"/>
    <col min="13843" max="13843" width="9.7109375" style="7" customWidth="1"/>
    <col min="13844" max="13844" width="11" style="7" customWidth="1"/>
    <col min="13845" max="13845" width="14.28515625" style="7" customWidth="1"/>
    <col min="13846" max="13846" width="12.42578125" style="7" customWidth="1"/>
    <col min="13847" max="13847" width="13.28515625" style="7" customWidth="1"/>
    <col min="13848" max="13848" width="9.140625" style="7"/>
    <col min="13849" max="13849" width="11.7109375" style="7" customWidth="1"/>
    <col min="13850" max="13850" width="10.140625" style="7" customWidth="1"/>
    <col min="13851" max="14082" width="9.140625" style="7"/>
    <col min="14083" max="14083" width="4.5703125" style="7" customWidth="1"/>
    <col min="14084" max="14084" width="19.28515625" style="7" customWidth="1"/>
    <col min="14085" max="14085" width="15.7109375" style="7" customWidth="1"/>
    <col min="14086" max="14086" width="9.5703125" style="7" customWidth="1"/>
    <col min="14087" max="14087" width="8.7109375" style="7" customWidth="1"/>
    <col min="14088" max="14090" width="9.7109375" style="7" customWidth="1"/>
    <col min="14091" max="14091" width="11.85546875" style="7" customWidth="1"/>
    <col min="14092" max="14092" width="8.42578125" style="7" customWidth="1"/>
    <col min="14093" max="14093" width="9.140625" style="7" customWidth="1"/>
    <col min="14094" max="14094" width="5.85546875" style="7" customWidth="1"/>
    <col min="14095" max="14095" width="8.7109375" style="7" customWidth="1"/>
    <col min="14096" max="14096" width="9.85546875" style="7" customWidth="1"/>
    <col min="14097" max="14097" width="8.5703125" style="7" customWidth="1"/>
    <col min="14098" max="14098" width="8.7109375" style="7" customWidth="1"/>
    <col min="14099" max="14099" width="9.7109375" style="7" customWidth="1"/>
    <col min="14100" max="14100" width="11" style="7" customWidth="1"/>
    <col min="14101" max="14101" width="14.28515625" style="7" customWidth="1"/>
    <col min="14102" max="14102" width="12.42578125" style="7" customWidth="1"/>
    <col min="14103" max="14103" width="13.28515625" style="7" customWidth="1"/>
    <col min="14104" max="14104" width="9.140625" style="7"/>
    <col min="14105" max="14105" width="11.7109375" style="7" customWidth="1"/>
    <col min="14106" max="14106" width="10.140625" style="7" customWidth="1"/>
    <col min="14107" max="14338" width="9.140625" style="7"/>
    <col min="14339" max="14339" width="4.5703125" style="7" customWidth="1"/>
    <col min="14340" max="14340" width="19.28515625" style="7" customWidth="1"/>
    <col min="14341" max="14341" width="15.7109375" style="7" customWidth="1"/>
    <col min="14342" max="14342" width="9.5703125" style="7" customWidth="1"/>
    <col min="14343" max="14343" width="8.7109375" style="7" customWidth="1"/>
    <col min="14344" max="14346" width="9.7109375" style="7" customWidth="1"/>
    <col min="14347" max="14347" width="11.85546875" style="7" customWidth="1"/>
    <col min="14348" max="14348" width="8.42578125" style="7" customWidth="1"/>
    <col min="14349" max="14349" width="9.140625" style="7" customWidth="1"/>
    <col min="14350" max="14350" width="5.85546875" style="7" customWidth="1"/>
    <col min="14351" max="14351" width="8.7109375" style="7" customWidth="1"/>
    <col min="14352" max="14352" width="9.85546875" style="7" customWidth="1"/>
    <col min="14353" max="14353" width="8.5703125" style="7" customWidth="1"/>
    <col min="14354" max="14354" width="8.7109375" style="7" customWidth="1"/>
    <col min="14355" max="14355" width="9.7109375" style="7" customWidth="1"/>
    <col min="14356" max="14356" width="11" style="7" customWidth="1"/>
    <col min="14357" max="14357" width="14.28515625" style="7" customWidth="1"/>
    <col min="14358" max="14358" width="12.42578125" style="7" customWidth="1"/>
    <col min="14359" max="14359" width="13.28515625" style="7" customWidth="1"/>
    <col min="14360" max="14360" width="9.140625" style="7"/>
    <col min="14361" max="14361" width="11.7109375" style="7" customWidth="1"/>
    <col min="14362" max="14362" width="10.140625" style="7" customWidth="1"/>
    <col min="14363" max="14594" width="9.140625" style="7"/>
    <col min="14595" max="14595" width="4.5703125" style="7" customWidth="1"/>
    <col min="14596" max="14596" width="19.28515625" style="7" customWidth="1"/>
    <col min="14597" max="14597" width="15.7109375" style="7" customWidth="1"/>
    <col min="14598" max="14598" width="9.5703125" style="7" customWidth="1"/>
    <col min="14599" max="14599" width="8.7109375" style="7" customWidth="1"/>
    <col min="14600" max="14602" width="9.7109375" style="7" customWidth="1"/>
    <col min="14603" max="14603" width="11.85546875" style="7" customWidth="1"/>
    <col min="14604" max="14604" width="8.42578125" style="7" customWidth="1"/>
    <col min="14605" max="14605" width="9.140625" style="7" customWidth="1"/>
    <col min="14606" max="14606" width="5.85546875" style="7" customWidth="1"/>
    <col min="14607" max="14607" width="8.7109375" style="7" customWidth="1"/>
    <col min="14608" max="14608" width="9.85546875" style="7" customWidth="1"/>
    <col min="14609" max="14609" width="8.5703125" style="7" customWidth="1"/>
    <col min="14610" max="14610" width="8.7109375" style="7" customWidth="1"/>
    <col min="14611" max="14611" width="9.7109375" style="7" customWidth="1"/>
    <col min="14612" max="14612" width="11" style="7" customWidth="1"/>
    <col min="14613" max="14613" width="14.28515625" style="7" customWidth="1"/>
    <col min="14614" max="14614" width="12.42578125" style="7" customWidth="1"/>
    <col min="14615" max="14615" width="13.28515625" style="7" customWidth="1"/>
    <col min="14616" max="14616" width="9.140625" style="7"/>
    <col min="14617" max="14617" width="11.7109375" style="7" customWidth="1"/>
    <col min="14618" max="14618" width="10.140625" style="7" customWidth="1"/>
    <col min="14619" max="14850" width="9.140625" style="7"/>
    <col min="14851" max="14851" width="4.5703125" style="7" customWidth="1"/>
    <col min="14852" max="14852" width="19.28515625" style="7" customWidth="1"/>
    <col min="14853" max="14853" width="15.7109375" style="7" customWidth="1"/>
    <col min="14854" max="14854" width="9.5703125" style="7" customWidth="1"/>
    <col min="14855" max="14855" width="8.7109375" style="7" customWidth="1"/>
    <col min="14856" max="14858" width="9.7109375" style="7" customWidth="1"/>
    <col min="14859" max="14859" width="11.85546875" style="7" customWidth="1"/>
    <col min="14860" max="14860" width="8.42578125" style="7" customWidth="1"/>
    <col min="14861" max="14861" width="9.140625" style="7" customWidth="1"/>
    <col min="14862" max="14862" width="5.85546875" style="7" customWidth="1"/>
    <col min="14863" max="14863" width="8.7109375" style="7" customWidth="1"/>
    <col min="14864" max="14864" width="9.85546875" style="7" customWidth="1"/>
    <col min="14865" max="14865" width="8.5703125" style="7" customWidth="1"/>
    <col min="14866" max="14866" width="8.7109375" style="7" customWidth="1"/>
    <col min="14867" max="14867" width="9.7109375" style="7" customWidth="1"/>
    <col min="14868" max="14868" width="11" style="7" customWidth="1"/>
    <col min="14869" max="14869" width="14.28515625" style="7" customWidth="1"/>
    <col min="14870" max="14870" width="12.42578125" style="7" customWidth="1"/>
    <col min="14871" max="14871" width="13.28515625" style="7" customWidth="1"/>
    <col min="14872" max="14872" width="9.140625" style="7"/>
    <col min="14873" max="14873" width="11.7109375" style="7" customWidth="1"/>
    <col min="14874" max="14874" width="10.140625" style="7" customWidth="1"/>
    <col min="14875" max="15106" width="9.140625" style="7"/>
    <col min="15107" max="15107" width="4.5703125" style="7" customWidth="1"/>
    <col min="15108" max="15108" width="19.28515625" style="7" customWidth="1"/>
    <col min="15109" max="15109" width="15.7109375" style="7" customWidth="1"/>
    <col min="15110" max="15110" width="9.5703125" style="7" customWidth="1"/>
    <col min="15111" max="15111" width="8.7109375" style="7" customWidth="1"/>
    <col min="15112" max="15114" width="9.7109375" style="7" customWidth="1"/>
    <col min="15115" max="15115" width="11.85546875" style="7" customWidth="1"/>
    <col min="15116" max="15116" width="8.42578125" style="7" customWidth="1"/>
    <col min="15117" max="15117" width="9.140625" style="7" customWidth="1"/>
    <col min="15118" max="15118" width="5.85546875" style="7" customWidth="1"/>
    <col min="15119" max="15119" width="8.7109375" style="7" customWidth="1"/>
    <col min="15120" max="15120" width="9.85546875" style="7" customWidth="1"/>
    <col min="15121" max="15121" width="8.5703125" style="7" customWidth="1"/>
    <col min="15122" max="15122" width="8.7109375" style="7" customWidth="1"/>
    <col min="15123" max="15123" width="9.7109375" style="7" customWidth="1"/>
    <col min="15124" max="15124" width="11" style="7" customWidth="1"/>
    <col min="15125" max="15125" width="14.28515625" style="7" customWidth="1"/>
    <col min="15126" max="15126" width="12.42578125" style="7" customWidth="1"/>
    <col min="15127" max="15127" width="13.28515625" style="7" customWidth="1"/>
    <col min="15128" max="15128" width="9.140625" style="7"/>
    <col min="15129" max="15129" width="11.7109375" style="7" customWidth="1"/>
    <col min="15130" max="15130" width="10.140625" style="7" customWidth="1"/>
    <col min="15131" max="15362" width="9.140625" style="7"/>
    <col min="15363" max="15363" width="4.5703125" style="7" customWidth="1"/>
    <col min="15364" max="15364" width="19.28515625" style="7" customWidth="1"/>
    <col min="15365" max="15365" width="15.7109375" style="7" customWidth="1"/>
    <col min="15366" max="15366" width="9.5703125" style="7" customWidth="1"/>
    <col min="15367" max="15367" width="8.7109375" style="7" customWidth="1"/>
    <col min="15368" max="15370" width="9.7109375" style="7" customWidth="1"/>
    <col min="15371" max="15371" width="11.85546875" style="7" customWidth="1"/>
    <col min="15372" max="15372" width="8.42578125" style="7" customWidth="1"/>
    <col min="15373" max="15373" width="9.140625" style="7" customWidth="1"/>
    <col min="15374" max="15374" width="5.85546875" style="7" customWidth="1"/>
    <col min="15375" max="15375" width="8.7109375" style="7" customWidth="1"/>
    <col min="15376" max="15376" width="9.85546875" style="7" customWidth="1"/>
    <col min="15377" max="15377" width="8.5703125" style="7" customWidth="1"/>
    <col min="15378" max="15378" width="8.7109375" style="7" customWidth="1"/>
    <col min="15379" max="15379" width="9.7109375" style="7" customWidth="1"/>
    <col min="15380" max="15380" width="11" style="7" customWidth="1"/>
    <col min="15381" max="15381" width="14.28515625" style="7" customWidth="1"/>
    <col min="15382" max="15382" width="12.42578125" style="7" customWidth="1"/>
    <col min="15383" max="15383" width="13.28515625" style="7" customWidth="1"/>
    <col min="15384" max="15384" width="9.140625" style="7"/>
    <col min="15385" max="15385" width="11.7109375" style="7" customWidth="1"/>
    <col min="15386" max="15386" width="10.140625" style="7" customWidth="1"/>
    <col min="15387" max="15618" width="9.140625" style="7"/>
    <col min="15619" max="15619" width="4.5703125" style="7" customWidth="1"/>
    <col min="15620" max="15620" width="19.28515625" style="7" customWidth="1"/>
    <col min="15621" max="15621" width="15.7109375" style="7" customWidth="1"/>
    <col min="15622" max="15622" width="9.5703125" style="7" customWidth="1"/>
    <col min="15623" max="15623" width="8.7109375" style="7" customWidth="1"/>
    <col min="15624" max="15626" width="9.7109375" style="7" customWidth="1"/>
    <col min="15627" max="15627" width="11.85546875" style="7" customWidth="1"/>
    <col min="15628" max="15628" width="8.42578125" style="7" customWidth="1"/>
    <col min="15629" max="15629" width="9.140625" style="7" customWidth="1"/>
    <col min="15630" max="15630" width="5.85546875" style="7" customWidth="1"/>
    <col min="15631" max="15631" width="8.7109375" style="7" customWidth="1"/>
    <col min="15632" max="15632" width="9.85546875" style="7" customWidth="1"/>
    <col min="15633" max="15633" width="8.5703125" style="7" customWidth="1"/>
    <col min="15634" max="15634" width="8.7109375" style="7" customWidth="1"/>
    <col min="15635" max="15635" width="9.7109375" style="7" customWidth="1"/>
    <col min="15636" max="15636" width="11" style="7" customWidth="1"/>
    <col min="15637" max="15637" width="14.28515625" style="7" customWidth="1"/>
    <col min="15638" max="15638" width="12.42578125" style="7" customWidth="1"/>
    <col min="15639" max="15639" width="13.28515625" style="7" customWidth="1"/>
    <col min="15640" max="15640" width="9.140625" style="7"/>
    <col min="15641" max="15641" width="11.7109375" style="7" customWidth="1"/>
    <col min="15642" max="15642" width="10.140625" style="7" customWidth="1"/>
    <col min="15643" max="15874" width="9.140625" style="7"/>
    <col min="15875" max="15875" width="4.5703125" style="7" customWidth="1"/>
    <col min="15876" max="15876" width="19.28515625" style="7" customWidth="1"/>
    <col min="15877" max="15877" width="15.7109375" style="7" customWidth="1"/>
    <col min="15878" max="15878" width="9.5703125" style="7" customWidth="1"/>
    <col min="15879" max="15879" width="8.7109375" style="7" customWidth="1"/>
    <col min="15880" max="15882" width="9.7109375" style="7" customWidth="1"/>
    <col min="15883" max="15883" width="11.85546875" style="7" customWidth="1"/>
    <col min="15884" max="15884" width="8.42578125" style="7" customWidth="1"/>
    <col min="15885" max="15885" width="9.140625" style="7" customWidth="1"/>
    <col min="15886" max="15886" width="5.85546875" style="7" customWidth="1"/>
    <col min="15887" max="15887" width="8.7109375" style="7" customWidth="1"/>
    <col min="15888" max="15888" width="9.85546875" style="7" customWidth="1"/>
    <col min="15889" max="15889" width="8.5703125" style="7" customWidth="1"/>
    <col min="15890" max="15890" width="8.7109375" style="7" customWidth="1"/>
    <col min="15891" max="15891" width="9.7109375" style="7" customWidth="1"/>
    <col min="15892" max="15892" width="11" style="7" customWidth="1"/>
    <col min="15893" max="15893" width="14.28515625" style="7" customWidth="1"/>
    <col min="15894" max="15894" width="12.42578125" style="7" customWidth="1"/>
    <col min="15895" max="15895" width="13.28515625" style="7" customWidth="1"/>
    <col min="15896" max="15896" width="9.140625" style="7"/>
    <col min="15897" max="15897" width="11.7109375" style="7" customWidth="1"/>
    <col min="15898" max="15898" width="10.140625" style="7" customWidth="1"/>
    <col min="15899" max="16130" width="9.140625" style="7"/>
    <col min="16131" max="16131" width="4.5703125" style="7" customWidth="1"/>
    <col min="16132" max="16132" width="19.28515625" style="7" customWidth="1"/>
    <col min="16133" max="16133" width="15.7109375" style="7" customWidth="1"/>
    <col min="16134" max="16134" width="9.5703125" style="7" customWidth="1"/>
    <col min="16135" max="16135" width="8.7109375" style="7" customWidth="1"/>
    <col min="16136" max="16138" width="9.7109375" style="7" customWidth="1"/>
    <col min="16139" max="16139" width="11.85546875" style="7" customWidth="1"/>
    <col min="16140" max="16140" width="8.42578125" style="7" customWidth="1"/>
    <col min="16141" max="16141" width="9.140625" style="7" customWidth="1"/>
    <col min="16142" max="16142" width="5.85546875" style="7" customWidth="1"/>
    <col min="16143" max="16143" width="8.7109375" style="7" customWidth="1"/>
    <col min="16144" max="16144" width="9.85546875" style="7" customWidth="1"/>
    <col min="16145" max="16145" width="8.5703125" style="7" customWidth="1"/>
    <col min="16146" max="16146" width="8.7109375" style="7" customWidth="1"/>
    <col min="16147" max="16147" width="9.7109375" style="7" customWidth="1"/>
    <col min="16148" max="16148" width="11" style="7" customWidth="1"/>
    <col min="16149" max="16149" width="14.28515625" style="7" customWidth="1"/>
    <col min="16150" max="16150" width="12.42578125" style="7" customWidth="1"/>
    <col min="16151" max="16151" width="13.28515625" style="7" customWidth="1"/>
    <col min="16152" max="16152" width="9.140625" style="7"/>
    <col min="16153" max="16153" width="11.7109375" style="7" customWidth="1"/>
    <col min="16154" max="16154" width="10.140625" style="7" customWidth="1"/>
    <col min="16155" max="16384" width="9.140625" style="7"/>
  </cols>
  <sheetData>
    <row r="1" spans="1:26" x14ac:dyDescent="0.2">
      <c r="A1" s="149" t="s">
        <v>96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</row>
    <row r="2" spans="1:26" ht="12.75" customHeight="1" x14ac:dyDescent="0.2">
      <c r="A2" s="92"/>
      <c r="B2" s="156" t="s">
        <v>97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92"/>
    </row>
    <row r="3" spans="1:26" ht="12.75" customHeight="1" x14ac:dyDescent="0.2">
      <c r="A3" s="92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11"/>
      <c r="U3" s="100"/>
      <c r="V3" s="100"/>
      <c r="W3" s="102" t="s">
        <v>121</v>
      </c>
    </row>
    <row r="4" spans="1:26" ht="12.75" customHeight="1" x14ac:dyDescent="0.2">
      <c r="A4" s="92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11"/>
      <c r="U4" s="100"/>
      <c r="V4" s="100"/>
      <c r="W4" s="101" t="s">
        <v>119</v>
      </c>
    </row>
    <row r="5" spans="1:26" x14ac:dyDescent="0.2">
      <c r="A5" s="63"/>
      <c r="B5" s="64"/>
      <c r="C5" s="63"/>
      <c r="D5" s="65"/>
      <c r="E5" s="66"/>
      <c r="F5" s="66"/>
      <c r="G5" s="66"/>
      <c r="H5" s="12"/>
      <c r="I5" s="8"/>
      <c r="J5" s="13"/>
      <c r="K5" s="14"/>
      <c r="L5" s="8"/>
      <c r="M5" s="8"/>
      <c r="N5" s="8"/>
      <c r="O5" s="8"/>
      <c r="P5" s="8"/>
      <c r="Q5" s="8"/>
      <c r="R5" s="8"/>
      <c r="S5" s="8"/>
      <c r="T5" s="8"/>
      <c r="U5" s="63"/>
      <c r="V5" s="63"/>
      <c r="W5" s="63"/>
    </row>
    <row r="6" spans="1:26" s="8" customFormat="1" x14ac:dyDescent="0.2">
      <c r="B6" s="64"/>
      <c r="D6" s="67"/>
      <c r="E6" s="12"/>
      <c r="F6" s="12"/>
      <c r="G6" s="12"/>
      <c r="H6" s="12"/>
      <c r="J6" s="13"/>
      <c r="K6" s="14"/>
      <c r="U6" s="154" t="s">
        <v>17</v>
      </c>
      <c r="V6" s="154"/>
      <c r="W6" s="154"/>
      <c r="Z6" s="7"/>
    </row>
    <row r="7" spans="1:26" s="8" customFormat="1" ht="30.75" customHeight="1" x14ac:dyDescent="0.2">
      <c r="A7" s="68"/>
      <c r="B7" s="78" t="s">
        <v>85</v>
      </c>
      <c r="C7" s="68"/>
      <c r="D7" s="69"/>
      <c r="E7" s="12"/>
      <c r="F7" s="12"/>
      <c r="G7" s="12"/>
      <c r="H7" s="12"/>
      <c r="J7" s="13"/>
      <c r="K7" s="14"/>
      <c r="L7" s="15"/>
      <c r="Q7" s="15"/>
      <c r="R7" s="15"/>
      <c r="S7" s="15"/>
      <c r="T7" s="15"/>
      <c r="U7" s="155" t="s">
        <v>113</v>
      </c>
      <c r="V7" s="155"/>
      <c r="W7" s="155"/>
    </row>
    <row r="8" spans="1:26" s="8" customFormat="1" ht="15.75" x14ac:dyDescent="0.25">
      <c r="A8" s="68"/>
      <c r="B8" s="64" t="s">
        <v>21</v>
      </c>
      <c r="C8" s="68"/>
      <c r="D8" s="69"/>
      <c r="E8" s="12"/>
      <c r="F8" s="12"/>
      <c r="G8" s="12"/>
      <c r="H8" s="12"/>
      <c r="J8" s="13"/>
      <c r="K8" s="14"/>
      <c r="L8" s="15"/>
      <c r="Q8" s="15"/>
      <c r="R8" s="15"/>
      <c r="S8" s="15"/>
      <c r="T8" s="15"/>
      <c r="U8" s="70"/>
      <c r="V8" s="70"/>
      <c r="W8" s="70"/>
    </row>
    <row r="9" spans="1:26" s="17" customFormat="1" x14ac:dyDescent="0.2">
      <c r="B9" s="64" t="s">
        <v>22</v>
      </c>
      <c r="R9" s="62"/>
      <c r="S9" s="62"/>
      <c r="T9" s="110"/>
      <c r="U9" s="8"/>
      <c r="V9" s="105" t="s">
        <v>76</v>
      </c>
      <c r="W9" s="15"/>
    </row>
    <row r="10" spans="1:26" s="17" customFormat="1" x14ac:dyDescent="0.2">
      <c r="B10" s="18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110"/>
      <c r="V10" s="93"/>
      <c r="W10" s="19"/>
    </row>
    <row r="11" spans="1:26" s="17" customFormat="1" x14ac:dyDescent="0.2">
      <c r="B11" s="18"/>
      <c r="D11" s="151" t="s">
        <v>82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10"/>
      <c r="V11" s="93"/>
      <c r="W11" s="19"/>
    </row>
    <row r="12" spans="1:26" s="17" customFormat="1" x14ac:dyDescent="0.2">
      <c r="B12" s="18"/>
      <c r="D12" s="151" t="s">
        <v>83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62"/>
      <c r="S12" s="62"/>
      <c r="T12" s="110"/>
      <c r="U12" s="20"/>
      <c r="V12" s="152"/>
      <c r="W12" s="152"/>
    </row>
    <row r="13" spans="1:26" s="17" customFormat="1" ht="16.5" customHeight="1" x14ac:dyDescent="0.2">
      <c r="A13" s="150" t="s">
        <v>0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</row>
    <row r="14" spans="1:26" s="17" customFormat="1" x14ac:dyDescent="0.2">
      <c r="B14" s="18"/>
      <c r="D14" s="151" t="s">
        <v>84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62"/>
      <c r="S14" s="62"/>
      <c r="T14" s="110"/>
      <c r="U14" s="20"/>
      <c r="V14" s="71"/>
      <c r="W14" s="71"/>
    </row>
    <row r="15" spans="1:26" s="17" customFormat="1" ht="15.75" customHeight="1" x14ac:dyDescent="0.2">
      <c r="B15" s="18"/>
      <c r="D15" s="62"/>
      <c r="E15" s="62"/>
      <c r="F15" s="62"/>
      <c r="G15" s="62"/>
      <c r="H15" s="62"/>
      <c r="I15" s="62"/>
      <c r="J15" s="72"/>
      <c r="K15" s="73"/>
      <c r="L15" s="62"/>
      <c r="M15" s="62"/>
      <c r="N15" s="62"/>
      <c r="O15" s="62"/>
      <c r="P15" s="62"/>
      <c r="Q15" s="62"/>
      <c r="R15" s="62"/>
      <c r="S15" s="62"/>
      <c r="T15" s="110"/>
      <c r="U15" s="20"/>
      <c r="V15" s="152"/>
      <c r="W15" s="152"/>
    </row>
    <row r="16" spans="1:26" s="17" customFormat="1" ht="14.25" customHeight="1" x14ac:dyDescent="0.2">
      <c r="B16" s="18"/>
      <c r="D16" s="62"/>
      <c r="E16" s="62"/>
      <c r="F16" s="62"/>
      <c r="G16" s="62"/>
      <c r="H16" s="62"/>
      <c r="I16" s="62"/>
      <c r="J16" s="72"/>
      <c r="K16" s="73"/>
      <c r="L16" s="62"/>
      <c r="M16" s="62"/>
      <c r="N16" s="62"/>
      <c r="O16" s="62"/>
      <c r="P16" s="62"/>
      <c r="Q16" s="62"/>
      <c r="R16" s="62"/>
      <c r="S16" s="62"/>
      <c r="T16" s="110"/>
      <c r="U16" s="20"/>
      <c r="V16" s="71"/>
      <c r="W16" s="71"/>
    </row>
    <row r="17" spans="1:23" s="55" customFormat="1" ht="18.75" customHeight="1" x14ac:dyDescent="0.25">
      <c r="A17" s="153" t="s">
        <v>1</v>
      </c>
      <c r="B17" s="153" t="s">
        <v>28</v>
      </c>
      <c r="C17" s="140" t="s">
        <v>2</v>
      </c>
      <c r="D17" s="140" t="s">
        <v>3</v>
      </c>
      <c r="E17" s="140" t="s">
        <v>100</v>
      </c>
      <c r="F17" s="140" t="s">
        <v>12</v>
      </c>
      <c r="G17" s="141" t="s">
        <v>30</v>
      </c>
      <c r="H17" s="141" t="s">
        <v>99</v>
      </c>
      <c r="I17" s="140" t="s">
        <v>35</v>
      </c>
      <c r="J17" s="153" t="s">
        <v>5</v>
      </c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44" t="s">
        <v>117</v>
      </c>
      <c r="W17" s="144" t="s">
        <v>6</v>
      </c>
    </row>
    <row r="18" spans="1:23" s="56" customFormat="1" ht="199.5" customHeight="1" x14ac:dyDescent="0.25">
      <c r="A18" s="153"/>
      <c r="B18" s="153"/>
      <c r="C18" s="140"/>
      <c r="D18" s="140"/>
      <c r="E18" s="140"/>
      <c r="F18" s="140"/>
      <c r="G18" s="142"/>
      <c r="H18" s="142"/>
      <c r="I18" s="140"/>
      <c r="J18" s="145" t="s">
        <v>38</v>
      </c>
      <c r="K18" s="146"/>
      <c r="L18" s="141" t="s">
        <v>90</v>
      </c>
      <c r="M18" s="141" t="s">
        <v>115</v>
      </c>
      <c r="N18" s="145" t="s">
        <v>40</v>
      </c>
      <c r="O18" s="146"/>
      <c r="P18" s="141" t="s">
        <v>94</v>
      </c>
      <c r="Q18" s="141" t="s">
        <v>8</v>
      </c>
      <c r="R18" s="141" t="s">
        <v>98</v>
      </c>
      <c r="S18" s="141" t="s">
        <v>13</v>
      </c>
      <c r="T18" s="147" t="s">
        <v>134</v>
      </c>
      <c r="U18" s="141" t="s">
        <v>112</v>
      </c>
      <c r="V18" s="144"/>
      <c r="W18" s="144"/>
    </row>
    <row r="19" spans="1:23" s="56" customFormat="1" ht="47.25" customHeight="1" x14ac:dyDescent="0.25">
      <c r="A19" s="153"/>
      <c r="B19" s="153"/>
      <c r="C19" s="140"/>
      <c r="D19" s="140"/>
      <c r="E19" s="140"/>
      <c r="F19" s="140"/>
      <c r="G19" s="143"/>
      <c r="H19" s="143"/>
      <c r="I19" s="140"/>
      <c r="J19" s="74" t="s">
        <v>9</v>
      </c>
      <c r="K19" s="75" t="s">
        <v>10</v>
      </c>
      <c r="L19" s="143"/>
      <c r="M19" s="143"/>
      <c r="N19" s="76" t="s">
        <v>9</v>
      </c>
      <c r="O19" s="75" t="s">
        <v>10</v>
      </c>
      <c r="P19" s="143"/>
      <c r="Q19" s="143"/>
      <c r="R19" s="143"/>
      <c r="S19" s="143"/>
      <c r="T19" s="148"/>
      <c r="U19" s="143"/>
      <c r="V19" s="144"/>
      <c r="W19" s="144"/>
    </row>
    <row r="20" spans="1:23" s="25" customFormat="1" ht="21" customHeight="1" x14ac:dyDescent="0.25">
      <c r="A20" s="77">
        <v>1</v>
      </c>
      <c r="B20" s="77">
        <v>2</v>
      </c>
      <c r="C20" s="77">
        <v>3</v>
      </c>
      <c r="D20" s="77">
        <v>4</v>
      </c>
      <c r="E20" s="77">
        <v>5</v>
      </c>
      <c r="F20" s="77">
        <v>6</v>
      </c>
      <c r="G20" s="77">
        <v>7</v>
      </c>
      <c r="H20" s="77">
        <v>8</v>
      </c>
      <c r="I20" s="77">
        <v>9</v>
      </c>
      <c r="J20" s="77">
        <v>10</v>
      </c>
      <c r="K20" s="77">
        <v>11</v>
      </c>
      <c r="L20" s="77">
        <v>12</v>
      </c>
      <c r="M20" s="77">
        <v>13</v>
      </c>
      <c r="N20" s="77">
        <v>14</v>
      </c>
      <c r="O20" s="77">
        <v>15</v>
      </c>
      <c r="P20" s="77">
        <v>16</v>
      </c>
      <c r="Q20" s="77">
        <v>17</v>
      </c>
      <c r="R20" s="77">
        <v>18</v>
      </c>
      <c r="S20" s="77">
        <v>19</v>
      </c>
      <c r="T20" s="112" t="s">
        <v>129</v>
      </c>
      <c r="U20" s="77">
        <v>20</v>
      </c>
      <c r="V20" s="77">
        <v>21</v>
      </c>
      <c r="W20" s="77">
        <v>22</v>
      </c>
    </row>
    <row r="21" spans="1:23" s="32" customFormat="1" ht="24" customHeight="1" x14ac:dyDescent="0.25">
      <c r="A21" s="80">
        <v>1</v>
      </c>
      <c r="B21" s="81" t="s">
        <v>28</v>
      </c>
      <c r="C21" s="75"/>
      <c r="D21" s="75">
        <v>10000</v>
      </c>
      <c r="E21" s="75">
        <v>18</v>
      </c>
      <c r="F21" s="75">
        <f>ROUND(H21/E21,2)</f>
        <v>1</v>
      </c>
      <c r="G21" s="75">
        <f>D21/(E21*4)</f>
        <v>138.88888888888889</v>
      </c>
      <c r="H21" s="75">
        <v>18</v>
      </c>
      <c r="I21" s="75">
        <f>ROUND(G21*H21*4,2)</f>
        <v>10000</v>
      </c>
      <c r="J21" s="74">
        <v>0.15</v>
      </c>
      <c r="K21" s="75">
        <f>ROUND(J21*I21,2)</f>
        <v>1500</v>
      </c>
      <c r="L21" s="75">
        <f>ROUND(2000*F21,2)</f>
        <v>2000</v>
      </c>
      <c r="M21" s="75">
        <v>1200</v>
      </c>
      <c r="N21" s="75"/>
      <c r="O21" s="75">
        <f>ROUND(I21*N21,2)</f>
        <v>0</v>
      </c>
      <c r="P21" s="75">
        <v>1500</v>
      </c>
      <c r="Q21" s="75"/>
      <c r="R21" s="75">
        <f>ROUND(0.25*I21,2)</f>
        <v>2500</v>
      </c>
      <c r="S21" s="75">
        <f>ROUND(1600*F21,2)</f>
        <v>1600</v>
      </c>
      <c r="T21" s="75"/>
      <c r="U21" s="82">
        <f>ROUND(I21+K21+L21+M21+O21+P21+Q21+R21+S21+T21,2)</f>
        <v>20300</v>
      </c>
      <c r="V21" s="82">
        <f>ROUND(U21*0.5,2)</f>
        <v>10150</v>
      </c>
      <c r="W21" s="82">
        <f>ROUND(U21+V21,2)</f>
        <v>30450</v>
      </c>
    </row>
    <row r="22" spans="1:23" s="32" customFormat="1" ht="24" customHeight="1" x14ac:dyDescent="0.25">
      <c r="A22" s="80">
        <v>2</v>
      </c>
      <c r="B22" s="81" t="s">
        <v>71</v>
      </c>
      <c r="C22" s="75"/>
      <c r="D22" s="75"/>
      <c r="E22" s="75"/>
      <c r="F22" s="75"/>
      <c r="G22" s="75"/>
      <c r="H22" s="75"/>
      <c r="I22" s="75"/>
      <c r="J22" s="74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82"/>
      <c r="V22" s="82"/>
      <c r="W22" s="82"/>
    </row>
    <row r="23" spans="1:23" s="54" customFormat="1" x14ac:dyDescent="0.2">
      <c r="A23" s="83"/>
      <c r="B23" s="84" t="s">
        <v>72</v>
      </c>
      <c r="C23" s="87"/>
      <c r="D23" s="94"/>
      <c r="E23" s="87"/>
      <c r="F23" s="87">
        <f>SUM(F21:F22)</f>
        <v>1</v>
      </c>
      <c r="G23" s="94"/>
      <c r="H23" s="87">
        <f>SUM(H21:H22)</f>
        <v>18</v>
      </c>
      <c r="I23" s="87">
        <f>SUM(I21:I22)</f>
        <v>10000</v>
      </c>
      <c r="J23" s="87"/>
      <c r="K23" s="87">
        <f>SUM(K21:K22)</f>
        <v>1500</v>
      </c>
      <c r="L23" s="87">
        <f>SUM(L21:L22)</f>
        <v>2000</v>
      </c>
      <c r="M23" s="87">
        <f>SUM(M21:M22)</f>
        <v>1200</v>
      </c>
      <c r="N23" s="87"/>
      <c r="O23" s="87">
        <f t="shared" ref="O23:W23" si="0">SUM(O21:O22)</f>
        <v>0</v>
      </c>
      <c r="P23" s="87">
        <f t="shared" si="0"/>
        <v>1500</v>
      </c>
      <c r="Q23" s="87">
        <f t="shared" si="0"/>
        <v>0</v>
      </c>
      <c r="R23" s="87">
        <f t="shared" si="0"/>
        <v>2500</v>
      </c>
      <c r="S23" s="87">
        <f>SUM(S21:S22)</f>
        <v>1600</v>
      </c>
      <c r="T23" s="87">
        <f t="shared" si="0"/>
        <v>0</v>
      </c>
      <c r="U23" s="87">
        <f t="shared" si="0"/>
        <v>20300</v>
      </c>
      <c r="V23" s="87">
        <f t="shared" si="0"/>
        <v>10150</v>
      </c>
      <c r="W23" s="87">
        <f t="shared" si="0"/>
        <v>30450</v>
      </c>
    </row>
    <row r="24" spans="1:23" s="54" customFormat="1" ht="12.75" customHeight="1" x14ac:dyDescent="0.2">
      <c r="A24" s="8"/>
      <c r="B24" s="91" t="s">
        <v>93</v>
      </c>
      <c r="C24" s="8"/>
      <c r="D24" s="8"/>
      <c r="E24" s="12"/>
      <c r="F24" s="12"/>
      <c r="G24" s="12"/>
      <c r="H24" s="12"/>
      <c r="I24" s="8"/>
      <c r="J24" s="13"/>
      <c r="K24" s="14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s="54" customFormat="1" ht="12.75" customHeight="1" x14ac:dyDescent="0.2">
      <c r="A25" s="8"/>
      <c r="B25" s="64"/>
      <c r="C25" s="8"/>
      <c r="D25" s="8"/>
      <c r="E25" s="12"/>
      <c r="F25" s="12"/>
      <c r="G25" s="12"/>
      <c r="H25" s="88"/>
      <c r="I25" s="88"/>
      <c r="J25" s="88"/>
      <c r="K25" s="8"/>
      <c r="L25" s="71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s="54" customFormat="1" ht="13.5" customHeight="1" x14ac:dyDescent="0.2">
      <c r="A26" s="8"/>
      <c r="B26" s="64" t="s">
        <v>89</v>
      </c>
      <c r="C26" s="8"/>
      <c r="D26" s="117"/>
      <c r="E26" s="114"/>
      <c r="F26" s="114"/>
      <c r="G26" s="116" t="s">
        <v>130</v>
      </c>
      <c r="I26" s="8"/>
      <c r="J26" s="8"/>
      <c r="K26" s="64" t="s">
        <v>88</v>
      </c>
      <c r="L26" s="8"/>
      <c r="M26" s="8"/>
      <c r="N26" s="8"/>
      <c r="O26" s="8"/>
      <c r="P26" s="8"/>
      <c r="Q26" s="114"/>
      <c r="R26" s="114"/>
      <c r="S26" s="115" t="s">
        <v>114</v>
      </c>
      <c r="T26" s="115"/>
      <c r="U26" s="114"/>
      <c r="V26" s="8"/>
      <c r="W26" s="8"/>
    </row>
    <row r="27" spans="1:23" s="54" customFormat="1" ht="12.75" customHeight="1" x14ac:dyDescent="0.2">
      <c r="A27" s="8"/>
      <c r="B27" s="64"/>
      <c r="C27" s="8"/>
      <c r="D27" s="8"/>
      <c r="E27" s="118"/>
      <c r="F27" s="118"/>
      <c r="G27" s="13"/>
      <c r="I27" s="8"/>
      <c r="J27" s="8"/>
      <c r="K27" s="64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s="54" customFormat="1" ht="15" customHeight="1" x14ac:dyDescent="0.2">
      <c r="A28" s="8"/>
      <c r="B28" s="64" t="s">
        <v>77</v>
      </c>
      <c r="C28" s="8"/>
      <c r="D28" s="8"/>
      <c r="E28" s="114"/>
      <c r="F28" s="114"/>
      <c r="G28" s="90" t="s">
        <v>78</v>
      </c>
      <c r="I28" s="8"/>
      <c r="J28" s="8"/>
      <c r="K28" s="64" t="s">
        <v>87</v>
      </c>
      <c r="L28" s="8"/>
      <c r="M28" s="8"/>
      <c r="N28" s="8"/>
      <c r="O28" s="8"/>
      <c r="P28" s="8"/>
      <c r="Q28" s="114"/>
      <c r="R28" s="114"/>
      <c r="S28" s="115" t="s">
        <v>114</v>
      </c>
      <c r="T28" s="115"/>
      <c r="U28" s="114"/>
      <c r="V28" s="8"/>
      <c r="W28" s="8"/>
    </row>
    <row r="29" spans="1:23" s="54" customFormat="1" x14ac:dyDescent="0.2">
      <c r="A29" s="8"/>
      <c r="B29" s="64"/>
      <c r="C29" s="8"/>
      <c r="D29" s="8"/>
      <c r="E29" s="118"/>
      <c r="F29" s="118"/>
      <c r="G29" s="117"/>
      <c r="I29" s="8"/>
      <c r="J29" s="8"/>
      <c r="K29" s="64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s="54" customFormat="1" x14ac:dyDescent="0.2">
      <c r="A30" s="8"/>
      <c r="B30" s="64" t="s">
        <v>131</v>
      </c>
      <c r="C30" s="8"/>
      <c r="D30" s="8"/>
      <c r="E30" s="114"/>
      <c r="F30" s="114"/>
      <c r="G30" s="90" t="s">
        <v>132</v>
      </c>
      <c r="I30" s="8"/>
      <c r="J30" s="8"/>
      <c r="K30" s="64" t="s">
        <v>86</v>
      </c>
      <c r="L30" s="8"/>
      <c r="M30" s="8"/>
      <c r="N30" s="8"/>
      <c r="O30" s="8"/>
      <c r="P30" s="8"/>
      <c r="Q30" s="114"/>
      <c r="R30" s="114"/>
      <c r="S30" s="115" t="s">
        <v>114</v>
      </c>
      <c r="T30" s="115"/>
      <c r="U30" s="114"/>
      <c r="V30" s="8"/>
      <c r="W30" s="8"/>
    </row>
    <row r="31" spans="1:23" s="54" customFormat="1" x14ac:dyDescent="0.2">
      <c r="A31" s="8"/>
      <c r="B31" s="64" t="s">
        <v>133</v>
      </c>
      <c r="C31" s="121"/>
      <c r="E31" s="57"/>
      <c r="F31" s="57"/>
      <c r="G31" s="113"/>
      <c r="H31" s="113"/>
      <c r="I31" s="14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s="54" customFormat="1" x14ac:dyDescent="0.2">
      <c r="A32" s="8"/>
      <c r="E32" s="57"/>
      <c r="F32" s="57"/>
      <c r="G32" s="59"/>
      <c r="H32" s="89"/>
      <c r="I32" s="14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2:9" s="54" customFormat="1" x14ac:dyDescent="0.2">
      <c r="E33" s="57"/>
      <c r="F33" s="57"/>
      <c r="G33" s="59"/>
      <c r="H33" s="59"/>
      <c r="I33" s="58"/>
    </row>
    <row r="34" spans="2:9" s="54" customFormat="1" x14ac:dyDescent="0.2">
      <c r="E34" s="57"/>
      <c r="F34" s="57"/>
      <c r="G34" s="59"/>
      <c r="H34" s="59"/>
      <c r="I34" s="58"/>
    </row>
    <row r="35" spans="2:9" s="54" customFormat="1" x14ac:dyDescent="0.2">
      <c r="B35" s="2"/>
      <c r="C35" s="7"/>
      <c r="D35" s="60"/>
      <c r="E35" s="61"/>
      <c r="F35" s="61"/>
      <c r="G35" s="61"/>
      <c r="H35" s="59"/>
      <c r="I35" s="58"/>
    </row>
    <row r="36" spans="2:9" s="54" customFormat="1" x14ac:dyDescent="0.2">
      <c r="B36" s="2"/>
      <c r="C36" s="7"/>
      <c r="D36" s="60"/>
      <c r="E36" s="61"/>
      <c r="F36" s="61"/>
      <c r="G36" s="61"/>
      <c r="H36" s="59"/>
      <c r="I36" s="58"/>
    </row>
  </sheetData>
  <sheetProtection selectLockedCells="1" selectUnlockedCells="1"/>
  <mergeCells count="32">
    <mergeCell ref="H17:H19"/>
    <mergeCell ref="I17:I19"/>
    <mergeCell ref="J17:U17"/>
    <mergeCell ref="V17:V19"/>
    <mergeCell ref="P18:P19"/>
    <mergeCell ref="Q18:Q19"/>
    <mergeCell ref="U18:U19"/>
    <mergeCell ref="R18:R19"/>
    <mergeCell ref="S18:S19"/>
    <mergeCell ref="A1:W1"/>
    <mergeCell ref="U6:W6"/>
    <mergeCell ref="U7:W7"/>
    <mergeCell ref="D12:Q12"/>
    <mergeCell ref="V12:W12"/>
    <mergeCell ref="B2:V2"/>
    <mergeCell ref="D11:S11"/>
    <mergeCell ref="A13:W13"/>
    <mergeCell ref="D14:Q14"/>
    <mergeCell ref="T18:T19"/>
    <mergeCell ref="C17:C19"/>
    <mergeCell ref="D17:D19"/>
    <mergeCell ref="E17:E19"/>
    <mergeCell ref="F17:F19"/>
    <mergeCell ref="G17:G19"/>
    <mergeCell ref="V15:W15"/>
    <mergeCell ref="A17:A19"/>
    <mergeCell ref="B17:B19"/>
    <mergeCell ref="W17:W19"/>
    <mergeCell ref="J18:K18"/>
    <mergeCell ref="L18:L19"/>
    <mergeCell ref="M18:M19"/>
    <mergeCell ref="N18:O18"/>
  </mergeCells>
  <pageMargins left="0.31496062992125984" right="0.19685039370078741" top="0.55118110236220474" bottom="0.39370078740157483" header="0" footer="0"/>
  <pageSetup paperSize="9" scale="66" firstPageNumber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zoomScale="70" zoomScaleNormal="70" zoomScaleSheetLayoutView="77" workbookViewId="0">
      <selection activeCell="B26" sqref="B26:X31"/>
    </sheetView>
  </sheetViews>
  <sheetFormatPr defaultRowHeight="12.75" x14ac:dyDescent="0.2"/>
  <cols>
    <col min="1" max="1" width="4.5703125" style="7" customWidth="1"/>
    <col min="2" max="2" width="18.140625" style="2" customWidth="1"/>
    <col min="3" max="3" width="7.42578125" style="7" customWidth="1"/>
    <col min="4" max="4" width="9.5703125" style="60" customWidth="1"/>
    <col min="5" max="6" width="8.7109375" style="61" customWidth="1"/>
    <col min="7" max="7" width="9.7109375" style="61" customWidth="1"/>
    <col min="8" max="12" width="9.7109375" style="4" customWidth="1"/>
    <col min="13" max="13" width="11.85546875" style="1" customWidth="1"/>
    <col min="14" max="14" width="8.42578125" style="5" customWidth="1"/>
    <col min="15" max="15" width="9.140625" style="6" customWidth="1"/>
    <col min="16" max="16" width="7.28515625" style="1" customWidth="1"/>
    <col min="17" max="17" width="9.85546875" style="1" customWidth="1"/>
    <col min="18" max="18" width="7.28515625" style="1" customWidth="1"/>
    <col min="19" max="19" width="8.7109375" style="1" customWidth="1"/>
    <col min="20" max="20" width="9.7109375" style="54" customWidth="1"/>
    <col min="21" max="22" width="9.42578125" style="1" customWidth="1"/>
    <col min="23" max="23" width="14.28515625" style="7" customWidth="1"/>
    <col min="24" max="24" width="12.42578125" style="7" customWidth="1"/>
    <col min="25" max="25" width="13.28515625" style="7" customWidth="1"/>
    <col min="26" max="26" width="9.140625" style="7"/>
    <col min="27" max="27" width="11.7109375" style="7" customWidth="1"/>
    <col min="28" max="28" width="10.140625" style="7" customWidth="1"/>
    <col min="29" max="260" width="9.140625" style="7"/>
    <col min="261" max="261" width="4.5703125" style="7" customWidth="1"/>
    <col min="262" max="262" width="19.28515625" style="7" customWidth="1"/>
    <col min="263" max="263" width="15.7109375" style="7" customWidth="1"/>
    <col min="264" max="264" width="9.5703125" style="7" customWidth="1"/>
    <col min="265" max="265" width="8.7109375" style="7" customWidth="1"/>
    <col min="266" max="268" width="9.7109375" style="7" customWidth="1"/>
    <col min="269" max="269" width="11.85546875" style="7" customWidth="1"/>
    <col min="270" max="270" width="8.42578125" style="7" customWidth="1"/>
    <col min="271" max="271" width="9.140625" style="7" customWidth="1"/>
    <col min="272" max="272" width="5.85546875" style="7" customWidth="1"/>
    <col min="273" max="273" width="8.7109375" style="7" customWidth="1"/>
    <col min="274" max="274" width="9.85546875" style="7" customWidth="1"/>
    <col min="275" max="275" width="8.5703125" style="7" customWidth="1"/>
    <col min="276" max="276" width="8.7109375" style="7" customWidth="1"/>
    <col min="277" max="277" width="9.7109375" style="7" customWidth="1"/>
    <col min="278" max="278" width="11" style="7" customWidth="1"/>
    <col min="279" max="279" width="14.28515625" style="7" customWidth="1"/>
    <col min="280" max="280" width="12.42578125" style="7" customWidth="1"/>
    <col min="281" max="281" width="13.28515625" style="7" customWidth="1"/>
    <col min="282" max="282" width="9.140625" style="7"/>
    <col min="283" max="283" width="11.7109375" style="7" customWidth="1"/>
    <col min="284" max="284" width="10.140625" style="7" customWidth="1"/>
    <col min="285" max="516" width="9.140625" style="7"/>
    <col min="517" max="517" width="4.5703125" style="7" customWidth="1"/>
    <col min="518" max="518" width="19.28515625" style="7" customWidth="1"/>
    <col min="519" max="519" width="15.7109375" style="7" customWidth="1"/>
    <col min="520" max="520" width="9.5703125" style="7" customWidth="1"/>
    <col min="521" max="521" width="8.7109375" style="7" customWidth="1"/>
    <col min="522" max="524" width="9.7109375" style="7" customWidth="1"/>
    <col min="525" max="525" width="11.85546875" style="7" customWidth="1"/>
    <col min="526" max="526" width="8.42578125" style="7" customWidth="1"/>
    <col min="527" max="527" width="9.140625" style="7" customWidth="1"/>
    <col min="528" max="528" width="5.85546875" style="7" customWidth="1"/>
    <col min="529" max="529" width="8.7109375" style="7" customWidth="1"/>
    <col min="530" max="530" width="9.85546875" style="7" customWidth="1"/>
    <col min="531" max="531" width="8.5703125" style="7" customWidth="1"/>
    <col min="532" max="532" width="8.7109375" style="7" customWidth="1"/>
    <col min="533" max="533" width="9.7109375" style="7" customWidth="1"/>
    <col min="534" max="534" width="11" style="7" customWidth="1"/>
    <col min="535" max="535" width="14.28515625" style="7" customWidth="1"/>
    <col min="536" max="536" width="12.42578125" style="7" customWidth="1"/>
    <col min="537" max="537" width="13.28515625" style="7" customWidth="1"/>
    <col min="538" max="538" width="9.140625" style="7"/>
    <col min="539" max="539" width="11.7109375" style="7" customWidth="1"/>
    <col min="540" max="540" width="10.140625" style="7" customWidth="1"/>
    <col min="541" max="772" width="9.140625" style="7"/>
    <col min="773" max="773" width="4.5703125" style="7" customWidth="1"/>
    <col min="774" max="774" width="19.28515625" style="7" customWidth="1"/>
    <col min="775" max="775" width="15.7109375" style="7" customWidth="1"/>
    <col min="776" max="776" width="9.5703125" style="7" customWidth="1"/>
    <col min="777" max="777" width="8.7109375" style="7" customWidth="1"/>
    <col min="778" max="780" width="9.7109375" style="7" customWidth="1"/>
    <col min="781" max="781" width="11.85546875" style="7" customWidth="1"/>
    <col min="782" max="782" width="8.42578125" style="7" customWidth="1"/>
    <col min="783" max="783" width="9.140625" style="7" customWidth="1"/>
    <col min="784" max="784" width="5.85546875" style="7" customWidth="1"/>
    <col min="785" max="785" width="8.7109375" style="7" customWidth="1"/>
    <col min="786" max="786" width="9.85546875" style="7" customWidth="1"/>
    <col min="787" max="787" width="8.5703125" style="7" customWidth="1"/>
    <col min="788" max="788" width="8.7109375" style="7" customWidth="1"/>
    <col min="789" max="789" width="9.7109375" style="7" customWidth="1"/>
    <col min="790" max="790" width="11" style="7" customWidth="1"/>
    <col min="791" max="791" width="14.28515625" style="7" customWidth="1"/>
    <col min="792" max="792" width="12.42578125" style="7" customWidth="1"/>
    <col min="793" max="793" width="13.28515625" style="7" customWidth="1"/>
    <col min="794" max="794" width="9.140625" style="7"/>
    <col min="795" max="795" width="11.7109375" style="7" customWidth="1"/>
    <col min="796" max="796" width="10.140625" style="7" customWidth="1"/>
    <col min="797" max="1028" width="9.140625" style="7"/>
    <col min="1029" max="1029" width="4.5703125" style="7" customWidth="1"/>
    <col min="1030" max="1030" width="19.28515625" style="7" customWidth="1"/>
    <col min="1031" max="1031" width="15.7109375" style="7" customWidth="1"/>
    <col min="1032" max="1032" width="9.5703125" style="7" customWidth="1"/>
    <col min="1033" max="1033" width="8.7109375" style="7" customWidth="1"/>
    <col min="1034" max="1036" width="9.7109375" style="7" customWidth="1"/>
    <col min="1037" max="1037" width="11.85546875" style="7" customWidth="1"/>
    <col min="1038" max="1038" width="8.42578125" style="7" customWidth="1"/>
    <col min="1039" max="1039" width="9.140625" style="7" customWidth="1"/>
    <col min="1040" max="1040" width="5.85546875" style="7" customWidth="1"/>
    <col min="1041" max="1041" width="8.7109375" style="7" customWidth="1"/>
    <col min="1042" max="1042" width="9.85546875" style="7" customWidth="1"/>
    <col min="1043" max="1043" width="8.5703125" style="7" customWidth="1"/>
    <col min="1044" max="1044" width="8.7109375" style="7" customWidth="1"/>
    <col min="1045" max="1045" width="9.7109375" style="7" customWidth="1"/>
    <col min="1046" max="1046" width="11" style="7" customWidth="1"/>
    <col min="1047" max="1047" width="14.28515625" style="7" customWidth="1"/>
    <col min="1048" max="1048" width="12.42578125" style="7" customWidth="1"/>
    <col min="1049" max="1049" width="13.28515625" style="7" customWidth="1"/>
    <col min="1050" max="1050" width="9.140625" style="7"/>
    <col min="1051" max="1051" width="11.7109375" style="7" customWidth="1"/>
    <col min="1052" max="1052" width="10.140625" style="7" customWidth="1"/>
    <col min="1053" max="1284" width="9.140625" style="7"/>
    <col min="1285" max="1285" width="4.5703125" style="7" customWidth="1"/>
    <col min="1286" max="1286" width="19.28515625" style="7" customWidth="1"/>
    <col min="1287" max="1287" width="15.7109375" style="7" customWidth="1"/>
    <col min="1288" max="1288" width="9.5703125" style="7" customWidth="1"/>
    <col min="1289" max="1289" width="8.7109375" style="7" customWidth="1"/>
    <col min="1290" max="1292" width="9.7109375" style="7" customWidth="1"/>
    <col min="1293" max="1293" width="11.85546875" style="7" customWidth="1"/>
    <col min="1294" max="1294" width="8.42578125" style="7" customWidth="1"/>
    <col min="1295" max="1295" width="9.140625" style="7" customWidth="1"/>
    <col min="1296" max="1296" width="5.85546875" style="7" customWidth="1"/>
    <col min="1297" max="1297" width="8.7109375" style="7" customWidth="1"/>
    <col min="1298" max="1298" width="9.85546875" style="7" customWidth="1"/>
    <col min="1299" max="1299" width="8.5703125" style="7" customWidth="1"/>
    <col min="1300" max="1300" width="8.7109375" style="7" customWidth="1"/>
    <col min="1301" max="1301" width="9.7109375" style="7" customWidth="1"/>
    <col min="1302" max="1302" width="11" style="7" customWidth="1"/>
    <col min="1303" max="1303" width="14.28515625" style="7" customWidth="1"/>
    <col min="1304" max="1304" width="12.42578125" style="7" customWidth="1"/>
    <col min="1305" max="1305" width="13.28515625" style="7" customWidth="1"/>
    <col min="1306" max="1306" width="9.140625" style="7"/>
    <col min="1307" max="1307" width="11.7109375" style="7" customWidth="1"/>
    <col min="1308" max="1308" width="10.140625" style="7" customWidth="1"/>
    <col min="1309" max="1540" width="9.140625" style="7"/>
    <col min="1541" max="1541" width="4.5703125" style="7" customWidth="1"/>
    <col min="1542" max="1542" width="19.28515625" style="7" customWidth="1"/>
    <col min="1543" max="1543" width="15.7109375" style="7" customWidth="1"/>
    <col min="1544" max="1544" width="9.5703125" style="7" customWidth="1"/>
    <col min="1545" max="1545" width="8.7109375" style="7" customWidth="1"/>
    <col min="1546" max="1548" width="9.7109375" style="7" customWidth="1"/>
    <col min="1549" max="1549" width="11.85546875" style="7" customWidth="1"/>
    <col min="1550" max="1550" width="8.42578125" style="7" customWidth="1"/>
    <col min="1551" max="1551" width="9.140625" style="7" customWidth="1"/>
    <col min="1552" max="1552" width="5.85546875" style="7" customWidth="1"/>
    <col min="1553" max="1553" width="8.7109375" style="7" customWidth="1"/>
    <col min="1554" max="1554" width="9.85546875" style="7" customWidth="1"/>
    <col min="1555" max="1555" width="8.5703125" style="7" customWidth="1"/>
    <col min="1556" max="1556" width="8.7109375" style="7" customWidth="1"/>
    <col min="1557" max="1557" width="9.7109375" style="7" customWidth="1"/>
    <col min="1558" max="1558" width="11" style="7" customWidth="1"/>
    <col min="1559" max="1559" width="14.28515625" style="7" customWidth="1"/>
    <col min="1560" max="1560" width="12.42578125" style="7" customWidth="1"/>
    <col min="1561" max="1561" width="13.28515625" style="7" customWidth="1"/>
    <col min="1562" max="1562" width="9.140625" style="7"/>
    <col min="1563" max="1563" width="11.7109375" style="7" customWidth="1"/>
    <col min="1564" max="1564" width="10.140625" style="7" customWidth="1"/>
    <col min="1565" max="1796" width="9.140625" style="7"/>
    <col min="1797" max="1797" width="4.5703125" style="7" customWidth="1"/>
    <col min="1798" max="1798" width="19.28515625" style="7" customWidth="1"/>
    <col min="1799" max="1799" width="15.7109375" style="7" customWidth="1"/>
    <col min="1800" max="1800" width="9.5703125" style="7" customWidth="1"/>
    <col min="1801" max="1801" width="8.7109375" style="7" customWidth="1"/>
    <col min="1802" max="1804" width="9.7109375" style="7" customWidth="1"/>
    <col min="1805" max="1805" width="11.85546875" style="7" customWidth="1"/>
    <col min="1806" max="1806" width="8.42578125" style="7" customWidth="1"/>
    <col min="1807" max="1807" width="9.140625" style="7" customWidth="1"/>
    <col min="1808" max="1808" width="5.85546875" style="7" customWidth="1"/>
    <col min="1809" max="1809" width="8.7109375" style="7" customWidth="1"/>
    <col min="1810" max="1810" width="9.85546875" style="7" customWidth="1"/>
    <col min="1811" max="1811" width="8.5703125" style="7" customWidth="1"/>
    <col min="1812" max="1812" width="8.7109375" style="7" customWidth="1"/>
    <col min="1813" max="1813" width="9.7109375" style="7" customWidth="1"/>
    <col min="1814" max="1814" width="11" style="7" customWidth="1"/>
    <col min="1815" max="1815" width="14.28515625" style="7" customWidth="1"/>
    <col min="1816" max="1816" width="12.42578125" style="7" customWidth="1"/>
    <col min="1817" max="1817" width="13.28515625" style="7" customWidth="1"/>
    <col min="1818" max="1818" width="9.140625" style="7"/>
    <col min="1819" max="1819" width="11.7109375" style="7" customWidth="1"/>
    <col min="1820" max="1820" width="10.140625" style="7" customWidth="1"/>
    <col min="1821" max="2052" width="9.140625" style="7"/>
    <col min="2053" max="2053" width="4.5703125" style="7" customWidth="1"/>
    <col min="2054" max="2054" width="19.28515625" style="7" customWidth="1"/>
    <col min="2055" max="2055" width="15.7109375" style="7" customWidth="1"/>
    <col min="2056" max="2056" width="9.5703125" style="7" customWidth="1"/>
    <col min="2057" max="2057" width="8.7109375" style="7" customWidth="1"/>
    <col min="2058" max="2060" width="9.7109375" style="7" customWidth="1"/>
    <col min="2061" max="2061" width="11.85546875" style="7" customWidth="1"/>
    <col min="2062" max="2062" width="8.42578125" style="7" customWidth="1"/>
    <col min="2063" max="2063" width="9.140625" style="7" customWidth="1"/>
    <col min="2064" max="2064" width="5.85546875" style="7" customWidth="1"/>
    <col min="2065" max="2065" width="8.7109375" style="7" customWidth="1"/>
    <col min="2066" max="2066" width="9.85546875" style="7" customWidth="1"/>
    <col min="2067" max="2067" width="8.5703125" style="7" customWidth="1"/>
    <col min="2068" max="2068" width="8.7109375" style="7" customWidth="1"/>
    <col min="2069" max="2069" width="9.7109375" style="7" customWidth="1"/>
    <col min="2070" max="2070" width="11" style="7" customWidth="1"/>
    <col min="2071" max="2071" width="14.28515625" style="7" customWidth="1"/>
    <col min="2072" max="2072" width="12.42578125" style="7" customWidth="1"/>
    <col min="2073" max="2073" width="13.28515625" style="7" customWidth="1"/>
    <col min="2074" max="2074" width="9.140625" style="7"/>
    <col min="2075" max="2075" width="11.7109375" style="7" customWidth="1"/>
    <col min="2076" max="2076" width="10.140625" style="7" customWidth="1"/>
    <col min="2077" max="2308" width="9.140625" style="7"/>
    <col min="2309" max="2309" width="4.5703125" style="7" customWidth="1"/>
    <col min="2310" max="2310" width="19.28515625" style="7" customWidth="1"/>
    <col min="2311" max="2311" width="15.7109375" style="7" customWidth="1"/>
    <col min="2312" max="2312" width="9.5703125" style="7" customWidth="1"/>
    <col min="2313" max="2313" width="8.7109375" style="7" customWidth="1"/>
    <col min="2314" max="2316" width="9.7109375" style="7" customWidth="1"/>
    <col min="2317" max="2317" width="11.85546875" style="7" customWidth="1"/>
    <col min="2318" max="2318" width="8.42578125" style="7" customWidth="1"/>
    <col min="2319" max="2319" width="9.140625" style="7" customWidth="1"/>
    <col min="2320" max="2320" width="5.85546875" style="7" customWidth="1"/>
    <col min="2321" max="2321" width="8.7109375" style="7" customWidth="1"/>
    <col min="2322" max="2322" width="9.85546875" style="7" customWidth="1"/>
    <col min="2323" max="2323" width="8.5703125" style="7" customWidth="1"/>
    <col min="2324" max="2324" width="8.7109375" style="7" customWidth="1"/>
    <col min="2325" max="2325" width="9.7109375" style="7" customWidth="1"/>
    <col min="2326" max="2326" width="11" style="7" customWidth="1"/>
    <col min="2327" max="2327" width="14.28515625" style="7" customWidth="1"/>
    <col min="2328" max="2328" width="12.42578125" style="7" customWidth="1"/>
    <col min="2329" max="2329" width="13.28515625" style="7" customWidth="1"/>
    <col min="2330" max="2330" width="9.140625" style="7"/>
    <col min="2331" max="2331" width="11.7109375" style="7" customWidth="1"/>
    <col min="2332" max="2332" width="10.140625" style="7" customWidth="1"/>
    <col min="2333" max="2564" width="9.140625" style="7"/>
    <col min="2565" max="2565" width="4.5703125" style="7" customWidth="1"/>
    <col min="2566" max="2566" width="19.28515625" style="7" customWidth="1"/>
    <col min="2567" max="2567" width="15.7109375" style="7" customWidth="1"/>
    <col min="2568" max="2568" width="9.5703125" style="7" customWidth="1"/>
    <col min="2569" max="2569" width="8.7109375" style="7" customWidth="1"/>
    <col min="2570" max="2572" width="9.7109375" style="7" customWidth="1"/>
    <col min="2573" max="2573" width="11.85546875" style="7" customWidth="1"/>
    <col min="2574" max="2574" width="8.42578125" style="7" customWidth="1"/>
    <col min="2575" max="2575" width="9.140625" style="7" customWidth="1"/>
    <col min="2576" max="2576" width="5.85546875" style="7" customWidth="1"/>
    <col min="2577" max="2577" width="8.7109375" style="7" customWidth="1"/>
    <col min="2578" max="2578" width="9.85546875" style="7" customWidth="1"/>
    <col min="2579" max="2579" width="8.5703125" style="7" customWidth="1"/>
    <col min="2580" max="2580" width="8.7109375" style="7" customWidth="1"/>
    <col min="2581" max="2581" width="9.7109375" style="7" customWidth="1"/>
    <col min="2582" max="2582" width="11" style="7" customWidth="1"/>
    <col min="2583" max="2583" width="14.28515625" style="7" customWidth="1"/>
    <col min="2584" max="2584" width="12.42578125" style="7" customWidth="1"/>
    <col min="2585" max="2585" width="13.28515625" style="7" customWidth="1"/>
    <col min="2586" max="2586" width="9.140625" style="7"/>
    <col min="2587" max="2587" width="11.7109375" style="7" customWidth="1"/>
    <col min="2588" max="2588" width="10.140625" style="7" customWidth="1"/>
    <col min="2589" max="2820" width="9.140625" style="7"/>
    <col min="2821" max="2821" width="4.5703125" style="7" customWidth="1"/>
    <col min="2822" max="2822" width="19.28515625" style="7" customWidth="1"/>
    <col min="2823" max="2823" width="15.7109375" style="7" customWidth="1"/>
    <col min="2824" max="2824" width="9.5703125" style="7" customWidth="1"/>
    <col min="2825" max="2825" width="8.7109375" style="7" customWidth="1"/>
    <col min="2826" max="2828" width="9.7109375" style="7" customWidth="1"/>
    <col min="2829" max="2829" width="11.85546875" style="7" customWidth="1"/>
    <col min="2830" max="2830" width="8.42578125" style="7" customWidth="1"/>
    <col min="2831" max="2831" width="9.140625" style="7" customWidth="1"/>
    <col min="2832" max="2832" width="5.85546875" style="7" customWidth="1"/>
    <col min="2833" max="2833" width="8.7109375" style="7" customWidth="1"/>
    <col min="2834" max="2834" width="9.85546875" style="7" customWidth="1"/>
    <col min="2835" max="2835" width="8.5703125" style="7" customWidth="1"/>
    <col min="2836" max="2836" width="8.7109375" style="7" customWidth="1"/>
    <col min="2837" max="2837" width="9.7109375" style="7" customWidth="1"/>
    <col min="2838" max="2838" width="11" style="7" customWidth="1"/>
    <col min="2839" max="2839" width="14.28515625" style="7" customWidth="1"/>
    <col min="2840" max="2840" width="12.42578125" style="7" customWidth="1"/>
    <col min="2841" max="2841" width="13.28515625" style="7" customWidth="1"/>
    <col min="2842" max="2842" width="9.140625" style="7"/>
    <col min="2843" max="2843" width="11.7109375" style="7" customWidth="1"/>
    <col min="2844" max="2844" width="10.140625" style="7" customWidth="1"/>
    <col min="2845" max="3076" width="9.140625" style="7"/>
    <col min="3077" max="3077" width="4.5703125" style="7" customWidth="1"/>
    <col min="3078" max="3078" width="19.28515625" style="7" customWidth="1"/>
    <col min="3079" max="3079" width="15.7109375" style="7" customWidth="1"/>
    <col min="3080" max="3080" width="9.5703125" style="7" customWidth="1"/>
    <col min="3081" max="3081" width="8.7109375" style="7" customWidth="1"/>
    <col min="3082" max="3084" width="9.7109375" style="7" customWidth="1"/>
    <col min="3085" max="3085" width="11.85546875" style="7" customWidth="1"/>
    <col min="3086" max="3086" width="8.42578125" style="7" customWidth="1"/>
    <col min="3087" max="3087" width="9.140625" style="7" customWidth="1"/>
    <col min="3088" max="3088" width="5.85546875" style="7" customWidth="1"/>
    <col min="3089" max="3089" width="8.7109375" style="7" customWidth="1"/>
    <col min="3090" max="3090" width="9.85546875" style="7" customWidth="1"/>
    <col min="3091" max="3091" width="8.5703125" style="7" customWidth="1"/>
    <col min="3092" max="3092" width="8.7109375" style="7" customWidth="1"/>
    <col min="3093" max="3093" width="9.7109375" style="7" customWidth="1"/>
    <col min="3094" max="3094" width="11" style="7" customWidth="1"/>
    <col min="3095" max="3095" width="14.28515625" style="7" customWidth="1"/>
    <col min="3096" max="3096" width="12.42578125" style="7" customWidth="1"/>
    <col min="3097" max="3097" width="13.28515625" style="7" customWidth="1"/>
    <col min="3098" max="3098" width="9.140625" style="7"/>
    <col min="3099" max="3099" width="11.7109375" style="7" customWidth="1"/>
    <col min="3100" max="3100" width="10.140625" style="7" customWidth="1"/>
    <col min="3101" max="3332" width="9.140625" style="7"/>
    <col min="3333" max="3333" width="4.5703125" style="7" customWidth="1"/>
    <col min="3334" max="3334" width="19.28515625" style="7" customWidth="1"/>
    <col min="3335" max="3335" width="15.7109375" style="7" customWidth="1"/>
    <col min="3336" max="3336" width="9.5703125" style="7" customWidth="1"/>
    <col min="3337" max="3337" width="8.7109375" style="7" customWidth="1"/>
    <col min="3338" max="3340" width="9.7109375" style="7" customWidth="1"/>
    <col min="3341" max="3341" width="11.85546875" style="7" customWidth="1"/>
    <col min="3342" max="3342" width="8.42578125" style="7" customWidth="1"/>
    <col min="3343" max="3343" width="9.140625" style="7" customWidth="1"/>
    <col min="3344" max="3344" width="5.85546875" style="7" customWidth="1"/>
    <col min="3345" max="3345" width="8.7109375" style="7" customWidth="1"/>
    <col min="3346" max="3346" width="9.85546875" style="7" customWidth="1"/>
    <col min="3347" max="3347" width="8.5703125" style="7" customWidth="1"/>
    <col min="3348" max="3348" width="8.7109375" style="7" customWidth="1"/>
    <col min="3349" max="3349" width="9.7109375" style="7" customWidth="1"/>
    <col min="3350" max="3350" width="11" style="7" customWidth="1"/>
    <col min="3351" max="3351" width="14.28515625" style="7" customWidth="1"/>
    <col min="3352" max="3352" width="12.42578125" style="7" customWidth="1"/>
    <col min="3353" max="3353" width="13.28515625" style="7" customWidth="1"/>
    <col min="3354" max="3354" width="9.140625" style="7"/>
    <col min="3355" max="3355" width="11.7109375" style="7" customWidth="1"/>
    <col min="3356" max="3356" width="10.140625" style="7" customWidth="1"/>
    <col min="3357" max="3588" width="9.140625" style="7"/>
    <col min="3589" max="3589" width="4.5703125" style="7" customWidth="1"/>
    <col min="3590" max="3590" width="19.28515625" style="7" customWidth="1"/>
    <col min="3591" max="3591" width="15.7109375" style="7" customWidth="1"/>
    <col min="3592" max="3592" width="9.5703125" style="7" customWidth="1"/>
    <col min="3593" max="3593" width="8.7109375" style="7" customWidth="1"/>
    <col min="3594" max="3596" width="9.7109375" style="7" customWidth="1"/>
    <col min="3597" max="3597" width="11.85546875" style="7" customWidth="1"/>
    <col min="3598" max="3598" width="8.42578125" style="7" customWidth="1"/>
    <col min="3599" max="3599" width="9.140625" style="7" customWidth="1"/>
    <col min="3600" max="3600" width="5.85546875" style="7" customWidth="1"/>
    <col min="3601" max="3601" width="8.7109375" style="7" customWidth="1"/>
    <col min="3602" max="3602" width="9.85546875" style="7" customWidth="1"/>
    <col min="3603" max="3603" width="8.5703125" style="7" customWidth="1"/>
    <col min="3604" max="3604" width="8.7109375" style="7" customWidth="1"/>
    <col min="3605" max="3605" width="9.7109375" style="7" customWidth="1"/>
    <col min="3606" max="3606" width="11" style="7" customWidth="1"/>
    <col min="3607" max="3607" width="14.28515625" style="7" customWidth="1"/>
    <col min="3608" max="3608" width="12.42578125" style="7" customWidth="1"/>
    <col min="3609" max="3609" width="13.28515625" style="7" customWidth="1"/>
    <col min="3610" max="3610" width="9.140625" style="7"/>
    <col min="3611" max="3611" width="11.7109375" style="7" customWidth="1"/>
    <col min="3612" max="3612" width="10.140625" style="7" customWidth="1"/>
    <col min="3613" max="3844" width="9.140625" style="7"/>
    <col min="3845" max="3845" width="4.5703125" style="7" customWidth="1"/>
    <col min="3846" max="3846" width="19.28515625" style="7" customWidth="1"/>
    <col min="3847" max="3847" width="15.7109375" style="7" customWidth="1"/>
    <col min="3848" max="3848" width="9.5703125" style="7" customWidth="1"/>
    <col min="3849" max="3849" width="8.7109375" style="7" customWidth="1"/>
    <col min="3850" max="3852" width="9.7109375" style="7" customWidth="1"/>
    <col min="3853" max="3853" width="11.85546875" style="7" customWidth="1"/>
    <col min="3854" max="3854" width="8.42578125" style="7" customWidth="1"/>
    <col min="3855" max="3855" width="9.140625" style="7" customWidth="1"/>
    <col min="3856" max="3856" width="5.85546875" style="7" customWidth="1"/>
    <col min="3857" max="3857" width="8.7109375" style="7" customWidth="1"/>
    <col min="3858" max="3858" width="9.85546875" style="7" customWidth="1"/>
    <col min="3859" max="3859" width="8.5703125" style="7" customWidth="1"/>
    <col min="3860" max="3860" width="8.7109375" style="7" customWidth="1"/>
    <col min="3861" max="3861" width="9.7109375" style="7" customWidth="1"/>
    <col min="3862" max="3862" width="11" style="7" customWidth="1"/>
    <col min="3863" max="3863" width="14.28515625" style="7" customWidth="1"/>
    <col min="3864" max="3864" width="12.42578125" style="7" customWidth="1"/>
    <col min="3865" max="3865" width="13.28515625" style="7" customWidth="1"/>
    <col min="3866" max="3866" width="9.140625" style="7"/>
    <col min="3867" max="3867" width="11.7109375" style="7" customWidth="1"/>
    <col min="3868" max="3868" width="10.140625" style="7" customWidth="1"/>
    <col min="3869" max="4100" width="9.140625" style="7"/>
    <col min="4101" max="4101" width="4.5703125" style="7" customWidth="1"/>
    <col min="4102" max="4102" width="19.28515625" style="7" customWidth="1"/>
    <col min="4103" max="4103" width="15.7109375" style="7" customWidth="1"/>
    <col min="4104" max="4104" width="9.5703125" style="7" customWidth="1"/>
    <col min="4105" max="4105" width="8.7109375" style="7" customWidth="1"/>
    <col min="4106" max="4108" width="9.7109375" style="7" customWidth="1"/>
    <col min="4109" max="4109" width="11.85546875" style="7" customWidth="1"/>
    <col min="4110" max="4110" width="8.42578125" style="7" customWidth="1"/>
    <col min="4111" max="4111" width="9.140625" style="7" customWidth="1"/>
    <col min="4112" max="4112" width="5.85546875" style="7" customWidth="1"/>
    <col min="4113" max="4113" width="8.7109375" style="7" customWidth="1"/>
    <col min="4114" max="4114" width="9.85546875" style="7" customWidth="1"/>
    <col min="4115" max="4115" width="8.5703125" style="7" customWidth="1"/>
    <col min="4116" max="4116" width="8.7109375" style="7" customWidth="1"/>
    <col min="4117" max="4117" width="9.7109375" style="7" customWidth="1"/>
    <col min="4118" max="4118" width="11" style="7" customWidth="1"/>
    <col min="4119" max="4119" width="14.28515625" style="7" customWidth="1"/>
    <col min="4120" max="4120" width="12.42578125" style="7" customWidth="1"/>
    <col min="4121" max="4121" width="13.28515625" style="7" customWidth="1"/>
    <col min="4122" max="4122" width="9.140625" style="7"/>
    <col min="4123" max="4123" width="11.7109375" style="7" customWidth="1"/>
    <col min="4124" max="4124" width="10.140625" style="7" customWidth="1"/>
    <col min="4125" max="4356" width="9.140625" style="7"/>
    <col min="4357" max="4357" width="4.5703125" style="7" customWidth="1"/>
    <col min="4358" max="4358" width="19.28515625" style="7" customWidth="1"/>
    <col min="4359" max="4359" width="15.7109375" style="7" customWidth="1"/>
    <col min="4360" max="4360" width="9.5703125" style="7" customWidth="1"/>
    <col min="4361" max="4361" width="8.7109375" style="7" customWidth="1"/>
    <col min="4362" max="4364" width="9.7109375" style="7" customWidth="1"/>
    <col min="4365" max="4365" width="11.85546875" style="7" customWidth="1"/>
    <col min="4366" max="4366" width="8.42578125" style="7" customWidth="1"/>
    <col min="4367" max="4367" width="9.140625" style="7" customWidth="1"/>
    <col min="4368" max="4368" width="5.85546875" style="7" customWidth="1"/>
    <col min="4369" max="4369" width="8.7109375" style="7" customWidth="1"/>
    <col min="4370" max="4370" width="9.85546875" style="7" customWidth="1"/>
    <col min="4371" max="4371" width="8.5703125" style="7" customWidth="1"/>
    <col min="4372" max="4372" width="8.7109375" style="7" customWidth="1"/>
    <col min="4373" max="4373" width="9.7109375" style="7" customWidth="1"/>
    <col min="4374" max="4374" width="11" style="7" customWidth="1"/>
    <col min="4375" max="4375" width="14.28515625" style="7" customWidth="1"/>
    <col min="4376" max="4376" width="12.42578125" style="7" customWidth="1"/>
    <col min="4377" max="4377" width="13.28515625" style="7" customWidth="1"/>
    <col min="4378" max="4378" width="9.140625" style="7"/>
    <col min="4379" max="4379" width="11.7109375" style="7" customWidth="1"/>
    <col min="4380" max="4380" width="10.140625" style="7" customWidth="1"/>
    <col min="4381" max="4612" width="9.140625" style="7"/>
    <col min="4613" max="4613" width="4.5703125" style="7" customWidth="1"/>
    <col min="4614" max="4614" width="19.28515625" style="7" customWidth="1"/>
    <col min="4615" max="4615" width="15.7109375" style="7" customWidth="1"/>
    <col min="4616" max="4616" width="9.5703125" style="7" customWidth="1"/>
    <col min="4617" max="4617" width="8.7109375" style="7" customWidth="1"/>
    <col min="4618" max="4620" width="9.7109375" style="7" customWidth="1"/>
    <col min="4621" max="4621" width="11.85546875" style="7" customWidth="1"/>
    <col min="4622" max="4622" width="8.42578125" style="7" customWidth="1"/>
    <col min="4623" max="4623" width="9.140625" style="7" customWidth="1"/>
    <col min="4624" max="4624" width="5.85546875" style="7" customWidth="1"/>
    <col min="4625" max="4625" width="8.7109375" style="7" customWidth="1"/>
    <col min="4626" max="4626" width="9.85546875" style="7" customWidth="1"/>
    <col min="4627" max="4627" width="8.5703125" style="7" customWidth="1"/>
    <col min="4628" max="4628" width="8.7109375" style="7" customWidth="1"/>
    <col min="4629" max="4629" width="9.7109375" style="7" customWidth="1"/>
    <col min="4630" max="4630" width="11" style="7" customWidth="1"/>
    <col min="4631" max="4631" width="14.28515625" style="7" customWidth="1"/>
    <col min="4632" max="4632" width="12.42578125" style="7" customWidth="1"/>
    <col min="4633" max="4633" width="13.28515625" style="7" customWidth="1"/>
    <col min="4634" max="4634" width="9.140625" style="7"/>
    <col min="4635" max="4635" width="11.7109375" style="7" customWidth="1"/>
    <col min="4636" max="4636" width="10.140625" style="7" customWidth="1"/>
    <col min="4637" max="4868" width="9.140625" style="7"/>
    <col min="4869" max="4869" width="4.5703125" style="7" customWidth="1"/>
    <col min="4870" max="4870" width="19.28515625" style="7" customWidth="1"/>
    <col min="4871" max="4871" width="15.7109375" style="7" customWidth="1"/>
    <col min="4872" max="4872" width="9.5703125" style="7" customWidth="1"/>
    <col min="4873" max="4873" width="8.7109375" style="7" customWidth="1"/>
    <col min="4874" max="4876" width="9.7109375" style="7" customWidth="1"/>
    <col min="4877" max="4877" width="11.85546875" style="7" customWidth="1"/>
    <col min="4878" max="4878" width="8.42578125" style="7" customWidth="1"/>
    <col min="4879" max="4879" width="9.140625" style="7" customWidth="1"/>
    <col min="4880" max="4880" width="5.85546875" style="7" customWidth="1"/>
    <col min="4881" max="4881" width="8.7109375" style="7" customWidth="1"/>
    <col min="4882" max="4882" width="9.85546875" style="7" customWidth="1"/>
    <col min="4883" max="4883" width="8.5703125" style="7" customWidth="1"/>
    <col min="4884" max="4884" width="8.7109375" style="7" customWidth="1"/>
    <col min="4885" max="4885" width="9.7109375" style="7" customWidth="1"/>
    <col min="4886" max="4886" width="11" style="7" customWidth="1"/>
    <col min="4887" max="4887" width="14.28515625" style="7" customWidth="1"/>
    <col min="4888" max="4888" width="12.42578125" style="7" customWidth="1"/>
    <col min="4889" max="4889" width="13.28515625" style="7" customWidth="1"/>
    <col min="4890" max="4890" width="9.140625" style="7"/>
    <col min="4891" max="4891" width="11.7109375" style="7" customWidth="1"/>
    <col min="4892" max="4892" width="10.140625" style="7" customWidth="1"/>
    <col min="4893" max="5124" width="9.140625" style="7"/>
    <col min="5125" max="5125" width="4.5703125" style="7" customWidth="1"/>
    <col min="5126" max="5126" width="19.28515625" style="7" customWidth="1"/>
    <col min="5127" max="5127" width="15.7109375" style="7" customWidth="1"/>
    <col min="5128" max="5128" width="9.5703125" style="7" customWidth="1"/>
    <col min="5129" max="5129" width="8.7109375" style="7" customWidth="1"/>
    <col min="5130" max="5132" width="9.7109375" style="7" customWidth="1"/>
    <col min="5133" max="5133" width="11.85546875" style="7" customWidth="1"/>
    <col min="5134" max="5134" width="8.42578125" style="7" customWidth="1"/>
    <col min="5135" max="5135" width="9.140625" style="7" customWidth="1"/>
    <col min="5136" max="5136" width="5.85546875" style="7" customWidth="1"/>
    <col min="5137" max="5137" width="8.7109375" style="7" customWidth="1"/>
    <col min="5138" max="5138" width="9.85546875" style="7" customWidth="1"/>
    <col min="5139" max="5139" width="8.5703125" style="7" customWidth="1"/>
    <col min="5140" max="5140" width="8.7109375" style="7" customWidth="1"/>
    <col min="5141" max="5141" width="9.7109375" style="7" customWidth="1"/>
    <col min="5142" max="5142" width="11" style="7" customWidth="1"/>
    <col min="5143" max="5143" width="14.28515625" style="7" customWidth="1"/>
    <col min="5144" max="5144" width="12.42578125" style="7" customWidth="1"/>
    <col min="5145" max="5145" width="13.28515625" style="7" customWidth="1"/>
    <col min="5146" max="5146" width="9.140625" style="7"/>
    <col min="5147" max="5147" width="11.7109375" style="7" customWidth="1"/>
    <col min="5148" max="5148" width="10.140625" style="7" customWidth="1"/>
    <col min="5149" max="5380" width="9.140625" style="7"/>
    <col min="5381" max="5381" width="4.5703125" style="7" customWidth="1"/>
    <col min="5382" max="5382" width="19.28515625" style="7" customWidth="1"/>
    <col min="5383" max="5383" width="15.7109375" style="7" customWidth="1"/>
    <col min="5384" max="5384" width="9.5703125" style="7" customWidth="1"/>
    <col min="5385" max="5385" width="8.7109375" style="7" customWidth="1"/>
    <col min="5386" max="5388" width="9.7109375" style="7" customWidth="1"/>
    <col min="5389" max="5389" width="11.85546875" style="7" customWidth="1"/>
    <col min="5390" max="5390" width="8.42578125" style="7" customWidth="1"/>
    <col min="5391" max="5391" width="9.140625" style="7" customWidth="1"/>
    <col min="5392" max="5392" width="5.85546875" style="7" customWidth="1"/>
    <col min="5393" max="5393" width="8.7109375" style="7" customWidth="1"/>
    <col min="5394" max="5394" width="9.85546875" style="7" customWidth="1"/>
    <col min="5395" max="5395" width="8.5703125" style="7" customWidth="1"/>
    <col min="5396" max="5396" width="8.7109375" style="7" customWidth="1"/>
    <col min="5397" max="5397" width="9.7109375" style="7" customWidth="1"/>
    <col min="5398" max="5398" width="11" style="7" customWidth="1"/>
    <col min="5399" max="5399" width="14.28515625" style="7" customWidth="1"/>
    <col min="5400" max="5400" width="12.42578125" style="7" customWidth="1"/>
    <col min="5401" max="5401" width="13.28515625" style="7" customWidth="1"/>
    <col min="5402" max="5402" width="9.140625" style="7"/>
    <col min="5403" max="5403" width="11.7109375" style="7" customWidth="1"/>
    <col min="5404" max="5404" width="10.140625" style="7" customWidth="1"/>
    <col min="5405" max="5636" width="9.140625" style="7"/>
    <col min="5637" max="5637" width="4.5703125" style="7" customWidth="1"/>
    <col min="5638" max="5638" width="19.28515625" style="7" customWidth="1"/>
    <col min="5639" max="5639" width="15.7109375" style="7" customWidth="1"/>
    <col min="5640" max="5640" width="9.5703125" style="7" customWidth="1"/>
    <col min="5641" max="5641" width="8.7109375" style="7" customWidth="1"/>
    <col min="5642" max="5644" width="9.7109375" style="7" customWidth="1"/>
    <col min="5645" max="5645" width="11.85546875" style="7" customWidth="1"/>
    <col min="5646" max="5646" width="8.42578125" style="7" customWidth="1"/>
    <col min="5647" max="5647" width="9.140625" style="7" customWidth="1"/>
    <col min="5648" max="5648" width="5.85546875" style="7" customWidth="1"/>
    <col min="5649" max="5649" width="8.7109375" style="7" customWidth="1"/>
    <col min="5650" max="5650" width="9.85546875" style="7" customWidth="1"/>
    <col min="5651" max="5651" width="8.5703125" style="7" customWidth="1"/>
    <col min="5652" max="5652" width="8.7109375" style="7" customWidth="1"/>
    <col min="5653" max="5653" width="9.7109375" style="7" customWidth="1"/>
    <col min="5654" max="5654" width="11" style="7" customWidth="1"/>
    <col min="5655" max="5655" width="14.28515625" style="7" customWidth="1"/>
    <col min="5656" max="5656" width="12.42578125" style="7" customWidth="1"/>
    <col min="5657" max="5657" width="13.28515625" style="7" customWidth="1"/>
    <col min="5658" max="5658" width="9.140625" style="7"/>
    <col min="5659" max="5659" width="11.7109375" style="7" customWidth="1"/>
    <col min="5660" max="5660" width="10.140625" style="7" customWidth="1"/>
    <col min="5661" max="5892" width="9.140625" style="7"/>
    <col min="5893" max="5893" width="4.5703125" style="7" customWidth="1"/>
    <col min="5894" max="5894" width="19.28515625" style="7" customWidth="1"/>
    <col min="5895" max="5895" width="15.7109375" style="7" customWidth="1"/>
    <col min="5896" max="5896" width="9.5703125" style="7" customWidth="1"/>
    <col min="5897" max="5897" width="8.7109375" style="7" customWidth="1"/>
    <col min="5898" max="5900" width="9.7109375" style="7" customWidth="1"/>
    <col min="5901" max="5901" width="11.85546875" style="7" customWidth="1"/>
    <col min="5902" max="5902" width="8.42578125" style="7" customWidth="1"/>
    <col min="5903" max="5903" width="9.140625" style="7" customWidth="1"/>
    <col min="5904" max="5904" width="5.85546875" style="7" customWidth="1"/>
    <col min="5905" max="5905" width="8.7109375" style="7" customWidth="1"/>
    <col min="5906" max="5906" width="9.85546875" style="7" customWidth="1"/>
    <col min="5907" max="5907" width="8.5703125" style="7" customWidth="1"/>
    <col min="5908" max="5908" width="8.7109375" style="7" customWidth="1"/>
    <col min="5909" max="5909" width="9.7109375" style="7" customWidth="1"/>
    <col min="5910" max="5910" width="11" style="7" customWidth="1"/>
    <col min="5911" max="5911" width="14.28515625" style="7" customWidth="1"/>
    <col min="5912" max="5912" width="12.42578125" style="7" customWidth="1"/>
    <col min="5913" max="5913" width="13.28515625" style="7" customWidth="1"/>
    <col min="5914" max="5914" width="9.140625" style="7"/>
    <col min="5915" max="5915" width="11.7109375" style="7" customWidth="1"/>
    <col min="5916" max="5916" width="10.140625" style="7" customWidth="1"/>
    <col min="5917" max="6148" width="9.140625" style="7"/>
    <col min="6149" max="6149" width="4.5703125" style="7" customWidth="1"/>
    <col min="6150" max="6150" width="19.28515625" style="7" customWidth="1"/>
    <col min="6151" max="6151" width="15.7109375" style="7" customWidth="1"/>
    <col min="6152" max="6152" width="9.5703125" style="7" customWidth="1"/>
    <col min="6153" max="6153" width="8.7109375" style="7" customWidth="1"/>
    <col min="6154" max="6156" width="9.7109375" style="7" customWidth="1"/>
    <col min="6157" max="6157" width="11.85546875" style="7" customWidth="1"/>
    <col min="6158" max="6158" width="8.42578125" style="7" customWidth="1"/>
    <col min="6159" max="6159" width="9.140625" style="7" customWidth="1"/>
    <col min="6160" max="6160" width="5.85546875" style="7" customWidth="1"/>
    <col min="6161" max="6161" width="8.7109375" style="7" customWidth="1"/>
    <col min="6162" max="6162" width="9.85546875" style="7" customWidth="1"/>
    <col min="6163" max="6163" width="8.5703125" style="7" customWidth="1"/>
    <col min="6164" max="6164" width="8.7109375" style="7" customWidth="1"/>
    <col min="6165" max="6165" width="9.7109375" style="7" customWidth="1"/>
    <col min="6166" max="6166" width="11" style="7" customWidth="1"/>
    <col min="6167" max="6167" width="14.28515625" style="7" customWidth="1"/>
    <col min="6168" max="6168" width="12.42578125" style="7" customWidth="1"/>
    <col min="6169" max="6169" width="13.28515625" style="7" customWidth="1"/>
    <col min="6170" max="6170" width="9.140625" style="7"/>
    <col min="6171" max="6171" width="11.7109375" style="7" customWidth="1"/>
    <col min="6172" max="6172" width="10.140625" style="7" customWidth="1"/>
    <col min="6173" max="6404" width="9.140625" style="7"/>
    <col min="6405" max="6405" width="4.5703125" style="7" customWidth="1"/>
    <col min="6406" max="6406" width="19.28515625" style="7" customWidth="1"/>
    <col min="6407" max="6407" width="15.7109375" style="7" customWidth="1"/>
    <col min="6408" max="6408" width="9.5703125" style="7" customWidth="1"/>
    <col min="6409" max="6409" width="8.7109375" style="7" customWidth="1"/>
    <col min="6410" max="6412" width="9.7109375" style="7" customWidth="1"/>
    <col min="6413" max="6413" width="11.85546875" style="7" customWidth="1"/>
    <col min="6414" max="6414" width="8.42578125" style="7" customWidth="1"/>
    <col min="6415" max="6415" width="9.140625" style="7" customWidth="1"/>
    <col min="6416" max="6416" width="5.85546875" style="7" customWidth="1"/>
    <col min="6417" max="6417" width="8.7109375" style="7" customWidth="1"/>
    <col min="6418" max="6418" width="9.85546875" style="7" customWidth="1"/>
    <col min="6419" max="6419" width="8.5703125" style="7" customWidth="1"/>
    <col min="6420" max="6420" width="8.7109375" style="7" customWidth="1"/>
    <col min="6421" max="6421" width="9.7109375" style="7" customWidth="1"/>
    <col min="6422" max="6422" width="11" style="7" customWidth="1"/>
    <col min="6423" max="6423" width="14.28515625" style="7" customWidth="1"/>
    <col min="6424" max="6424" width="12.42578125" style="7" customWidth="1"/>
    <col min="6425" max="6425" width="13.28515625" style="7" customWidth="1"/>
    <col min="6426" max="6426" width="9.140625" style="7"/>
    <col min="6427" max="6427" width="11.7109375" style="7" customWidth="1"/>
    <col min="6428" max="6428" width="10.140625" style="7" customWidth="1"/>
    <col min="6429" max="6660" width="9.140625" style="7"/>
    <col min="6661" max="6661" width="4.5703125" style="7" customWidth="1"/>
    <col min="6662" max="6662" width="19.28515625" style="7" customWidth="1"/>
    <col min="6663" max="6663" width="15.7109375" style="7" customWidth="1"/>
    <col min="6664" max="6664" width="9.5703125" style="7" customWidth="1"/>
    <col min="6665" max="6665" width="8.7109375" style="7" customWidth="1"/>
    <col min="6666" max="6668" width="9.7109375" style="7" customWidth="1"/>
    <col min="6669" max="6669" width="11.85546875" style="7" customWidth="1"/>
    <col min="6670" max="6670" width="8.42578125" style="7" customWidth="1"/>
    <col min="6671" max="6671" width="9.140625" style="7" customWidth="1"/>
    <col min="6672" max="6672" width="5.85546875" style="7" customWidth="1"/>
    <col min="6673" max="6673" width="8.7109375" style="7" customWidth="1"/>
    <col min="6674" max="6674" width="9.85546875" style="7" customWidth="1"/>
    <col min="6675" max="6675" width="8.5703125" style="7" customWidth="1"/>
    <col min="6676" max="6676" width="8.7109375" style="7" customWidth="1"/>
    <col min="6677" max="6677" width="9.7109375" style="7" customWidth="1"/>
    <col min="6678" max="6678" width="11" style="7" customWidth="1"/>
    <col min="6679" max="6679" width="14.28515625" style="7" customWidth="1"/>
    <col min="6680" max="6680" width="12.42578125" style="7" customWidth="1"/>
    <col min="6681" max="6681" width="13.28515625" style="7" customWidth="1"/>
    <col min="6682" max="6682" width="9.140625" style="7"/>
    <col min="6683" max="6683" width="11.7109375" style="7" customWidth="1"/>
    <col min="6684" max="6684" width="10.140625" style="7" customWidth="1"/>
    <col min="6685" max="6916" width="9.140625" style="7"/>
    <col min="6917" max="6917" width="4.5703125" style="7" customWidth="1"/>
    <col min="6918" max="6918" width="19.28515625" style="7" customWidth="1"/>
    <col min="6919" max="6919" width="15.7109375" style="7" customWidth="1"/>
    <col min="6920" max="6920" width="9.5703125" style="7" customWidth="1"/>
    <col min="6921" max="6921" width="8.7109375" style="7" customWidth="1"/>
    <col min="6922" max="6924" width="9.7109375" style="7" customWidth="1"/>
    <col min="6925" max="6925" width="11.85546875" style="7" customWidth="1"/>
    <col min="6926" max="6926" width="8.42578125" style="7" customWidth="1"/>
    <col min="6927" max="6927" width="9.140625" style="7" customWidth="1"/>
    <col min="6928" max="6928" width="5.85546875" style="7" customWidth="1"/>
    <col min="6929" max="6929" width="8.7109375" style="7" customWidth="1"/>
    <col min="6930" max="6930" width="9.85546875" style="7" customWidth="1"/>
    <col min="6931" max="6931" width="8.5703125" style="7" customWidth="1"/>
    <col min="6932" max="6932" width="8.7109375" style="7" customWidth="1"/>
    <col min="6933" max="6933" width="9.7109375" style="7" customWidth="1"/>
    <col min="6934" max="6934" width="11" style="7" customWidth="1"/>
    <col min="6935" max="6935" width="14.28515625" style="7" customWidth="1"/>
    <col min="6936" max="6936" width="12.42578125" style="7" customWidth="1"/>
    <col min="6937" max="6937" width="13.28515625" style="7" customWidth="1"/>
    <col min="6938" max="6938" width="9.140625" style="7"/>
    <col min="6939" max="6939" width="11.7109375" style="7" customWidth="1"/>
    <col min="6940" max="6940" width="10.140625" style="7" customWidth="1"/>
    <col min="6941" max="7172" width="9.140625" style="7"/>
    <col min="7173" max="7173" width="4.5703125" style="7" customWidth="1"/>
    <col min="7174" max="7174" width="19.28515625" style="7" customWidth="1"/>
    <col min="7175" max="7175" width="15.7109375" style="7" customWidth="1"/>
    <col min="7176" max="7176" width="9.5703125" style="7" customWidth="1"/>
    <col min="7177" max="7177" width="8.7109375" style="7" customWidth="1"/>
    <col min="7178" max="7180" width="9.7109375" style="7" customWidth="1"/>
    <col min="7181" max="7181" width="11.85546875" style="7" customWidth="1"/>
    <col min="7182" max="7182" width="8.42578125" style="7" customWidth="1"/>
    <col min="7183" max="7183" width="9.140625" style="7" customWidth="1"/>
    <col min="7184" max="7184" width="5.85546875" style="7" customWidth="1"/>
    <col min="7185" max="7185" width="8.7109375" style="7" customWidth="1"/>
    <col min="7186" max="7186" width="9.85546875" style="7" customWidth="1"/>
    <col min="7187" max="7187" width="8.5703125" style="7" customWidth="1"/>
    <col min="7188" max="7188" width="8.7109375" style="7" customWidth="1"/>
    <col min="7189" max="7189" width="9.7109375" style="7" customWidth="1"/>
    <col min="7190" max="7190" width="11" style="7" customWidth="1"/>
    <col min="7191" max="7191" width="14.28515625" style="7" customWidth="1"/>
    <col min="7192" max="7192" width="12.42578125" style="7" customWidth="1"/>
    <col min="7193" max="7193" width="13.28515625" style="7" customWidth="1"/>
    <col min="7194" max="7194" width="9.140625" style="7"/>
    <col min="7195" max="7195" width="11.7109375" style="7" customWidth="1"/>
    <col min="7196" max="7196" width="10.140625" style="7" customWidth="1"/>
    <col min="7197" max="7428" width="9.140625" style="7"/>
    <col min="7429" max="7429" width="4.5703125" style="7" customWidth="1"/>
    <col min="7430" max="7430" width="19.28515625" style="7" customWidth="1"/>
    <col min="7431" max="7431" width="15.7109375" style="7" customWidth="1"/>
    <col min="7432" max="7432" width="9.5703125" style="7" customWidth="1"/>
    <col min="7433" max="7433" width="8.7109375" style="7" customWidth="1"/>
    <col min="7434" max="7436" width="9.7109375" style="7" customWidth="1"/>
    <col min="7437" max="7437" width="11.85546875" style="7" customWidth="1"/>
    <col min="7438" max="7438" width="8.42578125" style="7" customWidth="1"/>
    <col min="7439" max="7439" width="9.140625" style="7" customWidth="1"/>
    <col min="7440" max="7440" width="5.85546875" style="7" customWidth="1"/>
    <col min="7441" max="7441" width="8.7109375" style="7" customWidth="1"/>
    <col min="7442" max="7442" width="9.85546875" style="7" customWidth="1"/>
    <col min="7443" max="7443" width="8.5703125" style="7" customWidth="1"/>
    <col min="7444" max="7444" width="8.7109375" style="7" customWidth="1"/>
    <col min="7445" max="7445" width="9.7109375" style="7" customWidth="1"/>
    <col min="7446" max="7446" width="11" style="7" customWidth="1"/>
    <col min="7447" max="7447" width="14.28515625" style="7" customWidth="1"/>
    <col min="7448" max="7448" width="12.42578125" style="7" customWidth="1"/>
    <col min="7449" max="7449" width="13.28515625" style="7" customWidth="1"/>
    <col min="7450" max="7450" width="9.140625" style="7"/>
    <col min="7451" max="7451" width="11.7109375" style="7" customWidth="1"/>
    <col min="7452" max="7452" width="10.140625" style="7" customWidth="1"/>
    <col min="7453" max="7684" width="9.140625" style="7"/>
    <col min="7685" max="7685" width="4.5703125" style="7" customWidth="1"/>
    <col min="7686" max="7686" width="19.28515625" style="7" customWidth="1"/>
    <col min="7687" max="7687" width="15.7109375" style="7" customWidth="1"/>
    <col min="7688" max="7688" width="9.5703125" style="7" customWidth="1"/>
    <col min="7689" max="7689" width="8.7109375" style="7" customWidth="1"/>
    <col min="7690" max="7692" width="9.7109375" style="7" customWidth="1"/>
    <col min="7693" max="7693" width="11.85546875" style="7" customWidth="1"/>
    <col min="7694" max="7694" width="8.42578125" style="7" customWidth="1"/>
    <col min="7695" max="7695" width="9.140625" style="7" customWidth="1"/>
    <col min="7696" max="7696" width="5.85546875" style="7" customWidth="1"/>
    <col min="7697" max="7697" width="8.7109375" style="7" customWidth="1"/>
    <col min="7698" max="7698" width="9.85546875" style="7" customWidth="1"/>
    <col min="7699" max="7699" width="8.5703125" style="7" customWidth="1"/>
    <col min="7700" max="7700" width="8.7109375" style="7" customWidth="1"/>
    <col min="7701" max="7701" width="9.7109375" style="7" customWidth="1"/>
    <col min="7702" max="7702" width="11" style="7" customWidth="1"/>
    <col min="7703" max="7703" width="14.28515625" style="7" customWidth="1"/>
    <col min="7704" max="7704" width="12.42578125" style="7" customWidth="1"/>
    <col min="7705" max="7705" width="13.28515625" style="7" customWidth="1"/>
    <col min="7706" max="7706" width="9.140625" style="7"/>
    <col min="7707" max="7707" width="11.7109375" style="7" customWidth="1"/>
    <col min="7708" max="7708" width="10.140625" style="7" customWidth="1"/>
    <col min="7709" max="7940" width="9.140625" style="7"/>
    <col min="7941" max="7941" width="4.5703125" style="7" customWidth="1"/>
    <col min="7942" max="7942" width="19.28515625" style="7" customWidth="1"/>
    <col min="7943" max="7943" width="15.7109375" style="7" customWidth="1"/>
    <col min="7944" max="7944" width="9.5703125" style="7" customWidth="1"/>
    <col min="7945" max="7945" width="8.7109375" style="7" customWidth="1"/>
    <col min="7946" max="7948" width="9.7109375" style="7" customWidth="1"/>
    <col min="7949" max="7949" width="11.85546875" style="7" customWidth="1"/>
    <col min="7950" max="7950" width="8.42578125" style="7" customWidth="1"/>
    <col min="7951" max="7951" width="9.140625" style="7" customWidth="1"/>
    <col min="7952" max="7952" width="5.85546875" style="7" customWidth="1"/>
    <col min="7953" max="7953" width="8.7109375" style="7" customWidth="1"/>
    <col min="7954" max="7954" width="9.85546875" style="7" customWidth="1"/>
    <col min="7955" max="7955" width="8.5703125" style="7" customWidth="1"/>
    <col min="7956" max="7956" width="8.7109375" style="7" customWidth="1"/>
    <col min="7957" max="7957" width="9.7109375" style="7" customWidth="1"/>
    <col min="7958" max="7958" width="11" style="7" customWidth="1"/>
    <col min="7959" max="7959" width="14.28515625" style="7" customWidth="1"/>
    <col min="7960" max="7960" width="12.42578125" style="7" customWidth="1"/>
    <col min="7961" max="7961" width="13.28515625" style="7" customWidth="1"/>
    <col min="7962" max="7962" width="9.140625" style="7"/>
    <col min="7963" max="7963" width="11.7109375" style="7" customWidth="1"/>
    <col min="7964" max="7964" width="10.140625" style="7" customWidth="1"/>
    <col min="7965" max="8196" width="9.140625" style="7"/>
    <col min="8197" max="8197" width="4.5703125" style="7" customWidth="1"/>
    <col min="8198" max="8198" width="19.28515625" style="7" customWidth="1"/>
    <col min="8199" max="8199" width="15.7109375" style="7" customWidth="1"/>
    <col min="8200" max="8200" width="9.5703125" style="7" customWidth="1"/>
    <col min="8201" max="8201" width="8.7109375" style="7" customWidth="1"/>
    <col min="8202" max="8204" width="9.7109375" style="7" customWidth="1"/>
    <col min="8205" max="8205" width="11.85546875" style="7" customWidth="1"/>
    <col min="8206" max="8206" width="8.42578125" style="7" customWidth="1"/>
    <col min="8207" max="8207" width="9.140625" style="7" customWidth="1"/>
    <col min="8208" max="8208" width="5.85546875" style="7" customWidth="1"/>
    <col min="8209" max="8209" width="8.7109375" style="7" customWidth="1"/>
    <col min="8210" max="8210" width="9.85546875" style="7" customWidth="1"/>
    <col min="8211" max="8211" width="8.5703125" style="7" customWidth="1"/>
    <col min="8212" max="8212" width="8.7109375" style="7" customWidth="1"/>
    <col min="8213" max="8213" width="9.7109375" style="7" customWidth="1"/>
    <col min="8214" max="8214" width="11" style="7" customWidth="1"/>
    <col min="8215" max="8215" width="14.28515625" style="7" customWidth="1"/>
    <col min="8216" max="8216" width="12.42578125" style="7" customWidth="1"/>
    <col min="8217" max="8217" width="13.28515625" style="7" customWidth="1"/>
    <col min="8218" max="8218" width="9.140625" style="7"/>
    <col min="8219" max="8219" width="11.7109375" style="7" customWidth="1"/>
    <col min="8220" max="8220" width="10.140625" style="7" customWidth="1"/>
    <col min="8221" max="8452" width="9.140625" style="7"/>
    <col min="8453" max="8453" width="4.5703125" style="7" customWidth="1"/>
    <col min="8454" max="8454" width="19.28515625" style="7" customWidth="1"/>
    <col min="8455" max="8455" width="15.7109375" style="7" customWidth="1"/>
    <col min="8456" max="8456" width="9.5703125" style="7" customWidth="1"/>
    <col min="8457" max="8457" width="8.7109375" style="7" customWidth="1"/>
    <col min="8458" max="8460" width="9.7109375" style="7" customWidth="1"/>
    <col min="8461" max="8461" width="11.85546875" style="7" customWidth="1"/>
    <col min="8462" max="8462" width="8.42578125" style="7" customWidth="1"/>
    <col min="8463" max="8463" width="9.140625" style="7" customWidth="1"/>
    <col min="8464" max="8464" width="5.85546875" style="7" customWidth="1"/>
    <col min="8465" max="8465" width="8.7109375" style="7" customWidth="1"/>
    <col min="8466" max="8466" width="9.85546875" style="7" customWidth="1"/>
    <col min="8467" max="8467" width="8.5703125" style="7" customWidth="1"/>
    <col min="8468" max="8468" width="8.7109375" style="7" customWidth="1"/>
    <col min="8469" max="8469" width="9.7109375" style="7" customWidth="1"/>
    <col min="8470" max="8470" width="11" style="7" customWidth="1"/>
    <col min="8471" max="8471" width="14.28515625" style="7" customWidth="1"/>
    <col min="8472" max="8472" width="12.42578125" style="7" customWidth="1"/>
    <col min="8473" max="8473" width="13.28515625" style="7" customWidth="1"/>
    <col min="8474" max="8474" width="9.140625" style="7"/>
    <col min="8475" max="8475" width="11.7109375" style="7" customWidth="1"/>
    <col min="8476" max="8476" width="10.140625" style="7" customWidth="1"/>
    <col min="8477" max="8708" width="9.140625" style="7"/>
    <col min="8709" max="8709" width="4.5703125" style="7" customWidth="1"/>
    <col min="8710" max="8710" width="19.28515625" style="7" customWidth="1"/>
    <col min="8711" max="8711" width="15.7109375" style="7" customWidth="1"/>
    <col min="8712" max="8712" width="9.5703125" style="7" customWidth="1"/>
    <col min="8713" max="8713" width="8.7109375" style="7" customWidth="1"/>
    <col min="8714" max="8716" width="9.7109375" style="7" customWidth="1"/>
    <col min="8717" max="8717" width="11.85546875" style="7" customWidth="1"/>
    <col min="8718" max="8718" width="8.42578125" style="7" customWidth="1"/>
    <col min="8719" max="8719" width="9.140625" style="7" customWidth="1"/>
    <col min="8720" max="8720" width="5.85546875" style="7" customWidth="1"/>
    <col min="8721" max="8721" width="8.7109375" style="7" customWidth="1"/>
    <col min="8722" max="8722" width="9.85546875" style="7" customWidth="1"/>
    <col min="8723" max="8723" width="8.5703125" style="7" customWidth="1"/>
    <col min="8724" max="8724" width="8.7109375" style="7" customWidth="1"/>
    <col min="8725" max="8725" width="9.7109375" style="7" customWidth="1"/>
    <col min="8726" max="8726" width="11" style="7" customWidth="1"/>
    <col min="8727" max="8727" width="14.28515625" style="7" customWidth="1"/>
    <col min="8728" max="8728" width="12.42578125" style="7" customWidth="1"/>
    <col min="8729" max="8729" width="13.28515625" style="7" customWidth="1"/>
    <col min="8730" max="8730" width="9.140625" style="7"/>
    <col min="8731" max="8731" width="11.7109375" style="7" customWidth="1"/>
    <col min="8732" max="8732" width="10.140625" style="7" customWidth="1"/>
    <col min="8733" max="8964" width="9.140625" style="7"/>
    <col min="8965" max="8965" width="4.5703125" style="7" customWidth="1"/>
    <col min="8966" max="8966" width="19.28515625" style="7" customWidth="1"/>
    <col min="8967" max="8967" width="15.7109375" style="7" customWidth="1"/>
    <col min="8968" max="8968" width="9.5703125" style="7" customWidth="1"/>
    <col min="8969" max="8969" width="8.7109375" style="7" customWidth="1"/>
    <col min="8970" max="8972" width="9.7109375" style="7" customWidth="1"/>
    <col min="8973" max="8973" width="11.85546875" style="7" customWidth="1"/>
    <col min="8974" max="8974" width="8.42578125" style="7" customWidth="1"/>
    <col min="8975" max="8975" width="9.140625" style="7" customWidth="1"/>
    <col min="8976" max="8976" width="5.85546875" style="7" customWidth="1"/>
    <col min="8977" max="8977" width="8.7109375" style="7" customWidth="1"/>
    <col min="8978" max="8978" width="9.85546875" style="7" customWidth="1"/>
    <col min="8979" max="8979" width="8.5703125" style="7" customWidth="1"/>
    <col min="8980" max="8980" width="8.7109375" style="7" customWidth="1"/>
    <col min="8981" max="8981" width="9.7109375" style="7" customWidth="1"/>
    <col min="8982" max="8982" width="11" style="7" customWidth="1"/>
    <col min="8983" max="8983" width="14.28515625" style="7" customWidth="1"/>
    <col min="8984" max="8984" width="12.42578125" style="7" customWidth="1"/>
    <col min="8985" max="8985" width="13.28515625" style="7" customWidth="1"/>
    <col min="8986" max="8986" width="9.140625" style="7"/>
    <col min="8987" max="8987" width="11.7109375" style="7" customWidth="1"/>
    <col min="8988" max="8988" width="10.140625" style="7" customWidth="1"/>
    <col min="8989" max="9220" width="9.140625" style="7"/>
    <col min="9221" max="9221" width="4.5703125" style="7" customWidth="1"/>
    <col min="9222" max="9222" width="19.28515625" style="7" customWidth="1"/>
    <col min="9223" max="9223" width="15.7109375" style="7" customWidth="1"/>
    <col min="9224" max="9224" width="9.5703125" style="7" customWidth="1"/>
    <col min="9225" max="9225" width="8.7109375" style="7" customWidth="1"/>
    <col min="9226" max="9228" width="9.7109375" style="7" customWidth="1"/>
    <col min="9229" max="9229" width="11.85546875" style="7" customWidth="1"/>
    <col min="9230" max="9230" width="8.42578125" style="7" customWidth="1"/>
    <col min="9231" max="9231" width="9.140625" style="7" customWidth="1"/>
    <col min="9232" max="9232" width="5.85546875" style="7" customWidth="1"/>
    <col min="9233" max="9233" width="8.7109375" style="7" customWidth="1"/>
    <col min="9234" max="9234" width="9.85546875" style="7" customWidth="1"/>
    <col min="9235" max="9235" width="8.5703125" style="7" customWidth="1"/>
    <col min="9236" max="9236" width="8.7109375" style="7" customWidth="1"/>
    <col min="9237" max="9237" width="9.7109375" style="7" customWidth="1"/>
    <col min="9238" max="9238" width="11" style="7" customWidth="1"/>
    <col min="9239" max="9239" width="14.28515625" style="7" customWidth="1"/>
    <col min="9240" max="9240" width="12.42578125" style="7" customWidth="1"/>
    <col min="9241" max="9241" width="13.28515625" style="7" customWidth="1"/>
    <col min="9242" max="9242" width="9.140625" style="7"/>
    <col min="9243" max="9243" width="11.7109375" style="7" customWidth="1"/>
    <col min="9244" max="9244" width="10.140625" style="7" customWidth="1"/>
    <col min="9245" max="9476" width="9.140625" style="7"/>
    <col min="9477" max="9477" width="4.5703125" style="7" customWidth="1"/>
    <col min="9478" max="9478" width="19.28515625" style="7" customWidth="1"/>
    <col min="9479" max="9479" width="15.7109375" style="7" customWidth="1"/>
    <col min="9480" max="9480" width="9.5703125" style="7" customWidth="1"/>
    <col min="9481" max="9481" width="8.7109375" style="7" customWidth="1"/>
    <col min="9482" max="9484" width="9.7109375" style="7" customWidth="1"/>
    <col min="9485" max="9485" width="11.85546875" style="7" customWidth="1"/>
    <col min="9486" max="9486" width="8.42578125" style="7" customWidth="1"/>
    <col min="9487" max="9487" width="9.140625" style="7" customWidth="1"/>
    <col min="9488" max="9488" width="5.85546875" style="7" customWidth="1"/>
    <col min="9489" max="9489" width="8.7109375" style="7" customWidth="1"/>
    <col min="9490" max="9490" width="9.85546875" style="7" customWidth="1"/>
    <col min="9491" max="9491" width="8.5703125" style="7" customWidth="1"/>
    <col min="9492" max="9492" width="8.7109375" style="7" customWidth="1"/>
    <col min="9493" max="9493" width="9.7109375" style="7" customWidth="1"/>
    <col min="9494" max="9494" width="11" style="7" customWidth="1"/>
    <col min="9495" max="9495" width="14.28515625" style="7" customWidth="1"/>
    <col min="9496" max="9496" width="12.42578125" style="7" customWidth="1"/>
    <col min="9497" max="9497" width="13.28515625" style="7" customWidth="1"/>
    <col min="9498" max="9498" width="9.140625" style="7"/>
    <col min="9499" max="9499" width="11.7109375" style="7" customWidth="1"/>
    <col min="9500" max="9500" width="10.140625" style="7" customWidth="1"/>
    <col min="9501" max="9732" width="9.140625" style="7"/>
    <col min="9733" max="9733" width="4.5703125" style="7" customWidth="1"/>
    <col min="9734" max="9734" width="19.28515625" style="7" customWidth="1"/>
    <col min="9735" max="9735" width="15.7109375" style="7" customWidth="1"/>
    <col min="9736" max="9736" width="9.5703125" style="7" customWidth="1"/>
    <col min="9737" max="9737" width="8.7109375" style="7" customWidth="1"/>
    <col min="9738" max="9740" width="9.7109375" style="7" customWidth="1"/>
    <col min="9741" max="9741" width="11.85546875" style="7" customWidth="1"/>
    <col min="9742" max="9742" width="8.42578125" style="7" customWidth="1"/>
    <col min="9743" max="9743" width="9.140625" style="7" customWidth="1"/>
    <col min="9744" max="9744" width="5.85546875" style="7" customWidth="1"/>
    <col min="9745" max="9745" width="8.7109375" style="7" customWidth="1"/>
    <col min="9746" max="9746" width="9.85546875" style="7" customWidth="1"/>
    <col min="9747" max="9747" width="8.5703125" style="7" customWidth="1"/>
    <col min="9748" max="9748" width="8.7109375" style="7" customWidth="1"/>
    <col min="9749" max="9749" width="9.7109375" style="7" customWidth="1"/>
    <col min="9750" max="9750" width="11" style="7" customWidth="1"/>
    <col min="9751" max="9751" width="14.28515625" style="7" customWidth="1"/>
    <col min="9752" max="9752" width="12.42578125" style="7" customWidth="1"/>
    <col min="9753" max="9753" width="13.28515625" style="7" customWidth="1"/>
    <col min="9754" max="9754" width="9.140625" style="7"/>
    <col min="9755" max="9755" width="11.7109375" style="7" customWidth="1"/>
    <col min="9756" max="9756" width="10.140625" style="7" customWidth="1"/>
    <col min="9757" max="9988" width="9.140625" style="7"/>
    <col min="9989" max="9989" width="4.5703125" style="7" customWidth="1"/>
    <col min="9990" max="9990" width="19.28515625" style="7" customWidth="1"/>
    <col min="9991" max="9991" width="15.7109375" style="7" customWidth="1"/>
    <col min="9992" max="9992" width="9.5703125" style="7" customWidth="1"/>
    <col min="9993" max="9993" width="8.7109375" style="7" customWidth="1"/>
    <col min="9994" max="9996" width="9.7109375" style="7" customWidth="1"/>
    <col min="9997" max="9997" width="11.85546875" style="7" customWidth="1"/>
    <col min="9998" max="9998" width="8.42578125" style="7" customWidth="1"/>
    <col min="9999" max="9999" width="9.140625" style="7" customWidth="1"/>
    <col min="10000" max="10000" width="5.85546875" style="7" customWidth="1"/>
    <col min="10001" max="10001" width="8.7109375" style="7" customWidth="1"/>
    <col min="10002" max="10002" width="9.85546875" style="7" customWidth="1"/>
    <col min="10003" max="10003" width="8.5703125" style="7" customWidth="1"/>
    <col min="10004" max="10004" width="8.7109375" style="7" customWidth="1"/>
    <col min="10005" max="10005" width="9.7109375" style="7" customWidth="1"/>
    <col min="10006" max="10006" width="11" style="7" customWidth="1"/>
    <col min="10007" max="10007" width="14.28515625" style="7" customWidth="1"/>
    <col min="10008" max="10008" width="12.42578125" style="7" customWidth="1"/>
    <col min="10009" max="10009" width="13.28515625" style="7" customWidth="1"/>
    <col min="10010" max="10010" width="9.140625" style="7"/>
    <col min="10011" max="10011" width="11.7109375" style="7" customWidth="1"/>
    <col min="10012" max="10012" width="10.140625" style="7" customWidth="1"/>
    <col min="10013" max="10244" width="9.140625" style="7"/>
    <col min="10245" max="10245" width="4.5703125" style="7" customWidth="1"/>
    <col min="10246" max="10246" width="19.28515625" style="7" customWidth="1"/>
    <col min="10247" max="10247" width="15.7109375" style="7" customWidth="1"/>
    <col min="10248" max="10248" width="9.5703125" style="7" customWidth="1"/>
    <col min="10249" max="10249" width="8.7109375" style="7" customWidth="1"/>
    <col min="10250" max="10252" width="9.7109375" style="7" customWidth="1"/>
    <col min="10253" max="10253" width="11.85546875" style="7" customWidth="1"/>
    <col min="10254" max="10254" width="8.42578125" style="7" customWidth="1"/>
    <col min="10255" max="10255" width="9.140625" style="7" customWidth="1"/>
    <col min="10256" max="10256" width="5.85546875" style="7" customWidth="1"/>
    <col min="10257" max="10257" width="8.7109375" style="7" customWidth="1"/>
    <col min="10258" max="10258" width="9.85546875" style="7" customWidth="1"/>
    <col min="10259" max="10259" width="8.5703125" style="7" customWidth="1"/>
    <col min="10260" max="10260" width="8.7109375" style="7" customWidth="1"/>
    <col min="10261" max="10261" width="9.7109375" style="7" customWidth="1"/>
    <col min="10262" max="10262" width="11" style="7" customWidth="1"/>
    <col min="10263" max="10263" width="14.28515625" style="7" customWidth="1"/>
    <col min="10264" max="10264" width="12.42578125" style="7" customWidth="1"/>
    <col min="10265" max="10265" width="13.28515625" style="7" customWidth="1"/>
    <col min="10266" max="10266" width="9.140625" style="7"/>
    <col min="10267" max="10267" width="11.7109375" style="7" customWidth="1"/>
    <col min="10268" max="10268" width="10.140625" style="7" customWidth="1"/>
    <col min="10269" max="10500" width="9.140625" style="7"/>
    <col min="10501" max="10501" width="4.5703125" style="7" customWidth="1"/>
    <col min="10502" max="10502" width="19.28515625" style="7" customWidth="1"/>
    <col min="10503" max="10503" width="15.7109375" style="7" customWidth="1"/>
    <col min="10504" max="10504" width="9.5703125" style="7" customWidth="1"/>
    <col min="10505" max="10505" width="8.7109375" style="7" customWidth="1"/>
    <col min="10506" max="10508" width="9.7109375" style="7" customWidth="1"/>
    <col min="10509" max="10509" width="11.85546875" style="7" customWidth="1"/>
    <col min="10510" max="10510" width="8.42578125" style="7" customWidth="1"/>
    <col min="10511" max="10511" width="9.140625" style="7" customWidth="1"/>
    <col min="10512" max="10512" width="5.85546875" style="7" customWidth="1"/>
    <col min="10513" max="10513" width="8.7109375" style="7" customWidth="1"/>
    <col min="10514" max="10514" width="9.85546875" style="7" customWidth="1"/>
    <col min="10515" max="10515" width="8.5703125" style="7" customWidth="1"/>
    <col min="10516" max="10516" width="8.7109375" style="7" customWidth="1"/>
    <col min="10517" max="10517" width="9.7109375" style="7" customWidth="1"/>
    <col min="10518" max="10518" width="11" style="7" customWidth="1"/>
    <col min="10519" max="10519" width="14.28515625" style="7" customWidth="1"/>
    <col min="10520" max="10520" width="12.42578125" style="7" customWidth="1"/>
    <col min="10521" max="10521" width="13.28515625" style="7" customWidth="1"/>
    <col min="10522" max="10522" width="9.140625" style="7"/>
    <col min="10523" max="10523" width="11.7109375" style="7" customWidth="1"/>
    <col min="10524" max="10524" width="10.140625" style="7" customWidth="1"/>
    <col min="10525" max="10756" width="9.140625" style="7"/>
    <col min="10757" max="10757" width="4.5703125" style="7" customWidth="1"/>
    <col min="10758" max="10758" width="19.28515625" style="7" customWidth="1"/>
    <col min="10759" max="10759" width="15.7109375" style="7" customWidth="1"/>
    <col min="10760" max="10760" width="9.5703125" style="7" customWidth="1"/>
    <col min="10761" max="10761" width="8.7109375" style="7" customWidth="1"/>
    <col min="10762" max="10764" width="9.7109375" style="7" customWidth="1"/>
    <col min="10765" max="10765" width="11.85546875" style="7" customWidth="1"/>
    <col min="10766" max="10766" width="8.42578125" style="7" customWidth="1"/>
    <col min="10767" max="10767" width="9.140625" style="7" customWidth="1"/>
    <col min="10768" max="10768" width="5.85546875" style="7" customWidth="1"/>
    <col min="10769" max="10769" width="8.7109375" style="7" customWidth="1"/>
    <col min="10770" max="10770" width="9.85546875" style="7" customWidth="1"/>
    <col min="10771" max="10771" width="8.5703125" style="7" customWidth="1"/>
    <col min="10772" max="10772" width="8.7109375" style="7" customWidth="1"/>
    <col min="10773" max="10773" width="9.7109375" style="7" customWidth="1"/>
    <col min="10774" max="10774" width="11" style="7" customWidth="1"/>
    <col min="10775" max="10775" width="14.28515625" style="7" customWidth="1"/>
    <col min="10776" max="10776" width="12.42578125" style="7" customWidth="1"/>
    <col min="10777" max="10777" width="13.28515625" style="7" customWidth="1"/>
    <col min="10778" max="10778" width="9.140625" style="7"/>
    <col min="10779" max="10779" width="11.7109375" style="7" customWidth="1"/>
    <col min="10780" max="10780" width="10.140625" style="7" customWidth="1"/>
    <col min="10781" max="11012" width="9.140625" style="7"/>
    <col min="11013" max="11013" width="4.5703125" style="7" customWidth="1"/>
    <col min="11014" max="11014" width="19.28515625" style="7" customWidth="1"/>
    <col min="11015" max="11015" width="15.7109375" style="7" customWidth="1"/>
    <col min="11016" max="11016" width="9.5703125" style="7" customWidth="1"/>
    <col min="11017" max="11017" width="8.7109375" style="7" customWidth="1"/>
    <col min="11018" max="11020" width="9.7109375" style="7" customWidth="1"/>
    <col min="11021" max="11021" width="11.85546875" style="7" customWidth="1"/>
    <col min="11022" max="11022" width="8.42578125" style="7" customWidth="1"/>
    <col min="11023" max="11023" width="9.140625" style="7" customWidth="1"/>
    <col min="11024" max="11024" width="5.85546875" style="7" customWidth="1"/>
    <col min="11025" max="11025" width="8.7109375" style="7" customWidth="1"/>
    <col min="11026" max="11026" width="9.85546875" style="7" customWidth="1"/>
    <col min="11027" max="11027" width="8.5703125" style="7" customWidth="1"/>
    <col min="11028" max="11028" width="8.7109375" style="7" customWidth="1"/>
    <col min="11029" max="11029" width="9.7109375" style="7" customWidth="1"/>
    <col min="11030" max="11030" width="11" style="7" customWidth="1"/>
    <col min="11031" max="11031" width="14.28515625" style="7" customWidth="1"/>
    <col min="11032" max="11032" width="12.42578125" style="7" customWidth="1"/>
    <col min="11033" max="11033" width="13.28515625" style="7" customWidth="1"/>
    <col min="11034" max="11034" width="9.140625" style="7"/>
    <col min="11035" max="11035" width="11.7109375" style="7" customWidth="1"/>
    <col min="11036" max="11036" width="10.140625" style="7" customWidth="1"/>
    <col min="11037" max="11268" width="9.140625" style="7"/>
    <col min="11269" max="11269" width="4.5703125" style="7" customWidth="1"/>
    <col min="11270" max="11270" width="19.28515625" style="7" customWidth="1"/>
    <col min="11271" max="11271" width="15.7109375" style="7" customWidth="1"/>
    <col min="11272" max="11272" width="9.5703125" style="7" customWidth="1"/>
    <col min="11273" max="11273" width="8.7109375" style="7" customWidth="1"/>
    <col min="11274" max="11276" width="9.7109375" style="7" customWidth="1"/>
    <col min="11277" max="11277" width="11.85546875" style="7" customWidth="1"/>
    <col min="11278" max="11278" width="8.42578125" style="7" customWidth="1"/>
    <col min="11279" max="11279" width="9.140625" style="7" customWidth="1"/>
    <col min="11280" max="11280" width="5.85546875" style="7" customWidth="1"/>
    <col min="11281" max="11281" width="8.7109375" style="7" customWidth="1"/>
    <col min="11282" max="11282" width="9.85546875" style="7" customWidth="1"/>
    <col min="11283" max="11283" width="8.5703125" style="7" customWidth="1"/>
    <col min="11284" max="11284" width="8.7109375" style="7" customWidth="1"/>
    <col min="11285" max="11285" width="9.7109375" style="7" customWidth="1"/>
    <col min="11286" max="11286" width="11" style="7" customWidth="1"/>
    <col min="11287" max="11287" width="14.28515625" style="7" customWidth="1"/>
    <col min="11288" max="11288" width="12.42578125" style="7" customWidth="1"/>
    <col min="11289" max="11289" width="13.28515625" style="7" customWidth="1"/>
    <col min="11290" max="11290" width="9.140625" style="7"/>
    <col min="11291" max="11291" width="11.7109375" style="7" customWidth="1"/>
    <col min="11292" max="11292" width="10.140625" style="7" customWidth="1"/>
    <col min="11293" max="11524" width="9.140625" style="7"/>
    <col min="11525" max="11525" width="4.5703125" style="7" customWidth="1"/>
    <col min="11526" max="11526" width="19.28515625" style="7" customWidth="1"/>
    <col min="11527" max="11527" width="15.7109375" style="7" customWidth="1"/>
    <col min="11528" max="11528" width="9.5703125" style="7" customWidth="1"/>
    <col min="11529" max="11529" width="8.7109375" style="7" customWidth="1"/>
    <col min="11530" max="11532" width="9.7109375" style="7" customWidth="1"/>
    <col min="11533" max="11533" width="11.85546875" style="7" customWidth="1"/>
    <col min="11534" max="11534" width="8.42578125" style="7" customWidth="1"/>
    <col min="11535" max="11535" width="9.140625" style="7" customWidth="1"/>
    <col min="11536" max="11536" width="5.85546875" style="7" customWidth="1"/>
    <col min="11537" max="11537" width="8.7109375" style="7" customWidth="1"/>
    <col min="11538" max="11538" width="9.85546875" style="7" customWidth="1"/>
    <col min="11539" max="11539" width="8.5703125" style="7" customWidth="1"/>
    <col min="11540" max="11540" width="8.7109375" style="7" customWidth="1"/>
    <col min="11541" max="11541" width="9.7109375" style="7" customWidth="1"/>
    <col min="11542" max="11542" width="11" style="7" customWidth="1"/>
    <col min="11543" max="11543" width="14.28515625" style="7" customWidth="1"/>
    <col min="11544" max="11544" width="12.42578125" style="7" customWidth="1"/>
    <col min="11545" max="11545" width="13.28515625" style="7" customWidth="1"/>
    <col min="11546" max="11546" width="9.140625" style="7"/>
    <col min="11547" max="11547" width="11.7109375" style="7" customWidth="1"/>
    <col min="11548" max="11548" width="10.140625" style="7" customWidth="1"/>
    <col min="11549" max="11780" width="9.140625" style="7"/>
    <col min="11781" max="11781" width="4.5703125" style="7" customWidth="1"/>
    <col min="11782" max="11782" width="19.28515625" style="7" customWidth="1"/>
    <col min="11783" max="11783" width="15.7109375" style="7" customWidth="1"/>
    <col min="11784" max="11784" width="9.5703125" style="7" customWidth="1"/>
    <col min="11785" max="11785" width="8.7109375" style="7" customWidth="1"/>
    <col min="11786" max="11788" width="9.7109375" style="7" customWidth="1"/>
    <col min="11789" max="11789" width="11.85546875" style="7" customWidth="1"/>
    <col min="11790" max="11790" width="8.42578125" style="7" customWidth="1"/>
    <col min="11791" max="11791" width="9.140625" style="7" customWidth="1"/>
    <col min="11792" max="11792" width="5.85546875" style="7" customWidth="1"/>
    <col min="11793" max="11793" width="8.7109375" style="7" customWidth="1"/>
    <col min="11794" max="11794" width="9.85546875" style="7" customWidth="1"/>
    <col min="11795" max="11795" width="8.5703125" style="7" customWidth="1"/>
    <col min="11796" max="11796" width="8.7109375" style="7" customWidth="1"/>
    <col min="11797" max="11797" width="9.7109375" style="7" customWidth="1"/>
    <col min="11798" max="11798" width="11" style="7" customWidth="1"/>
    <col min="11799" max="11799" width="14.28515625" style="7" customWidth="1"/>
    <col min="11800" max="11800" width="12.42578125" style="7" customWidth="1"/>
    <col min="11801" max="11801" width="13.28515625" style="7" customWidth="1"/>
    <col min="11802" max="11802" width="9.140625" style="7"/>
    <col min="11803" max="11803" width="11.7109375" style="7" customWidth="1"/>
    <col min="11804" max="11804" width="10.140625" style="7" customWidth="1"/>
    <col min="11805" max="12036" width="9.140625" style="7"/>
    <col min="12037" max="12037" width="4.5703125" style="7" customWidth="1"/>
    <col min="12038" max="12038" width="19.28515625" style="7" customWidth="1"/>
    <col min="12039" max="12039" width="15.7109375" style="7" customWidth="1"/>
    <col min="12040" max="12040" width="9.5703125" style="7" customWidth="1"/>
    <col min="12041" max="12041" width="8.7109375" style="7" customWidth="1"/>
    <col min="12042" max="12044" width="9.7109375" style="7" customWidth="1"/>
    <col min="12045" max="12045" width="11.85546875" style="7" customWidth="1"/>
    <col min="12046" max="12046" width="8.42578125" style="7" customWidth="1"/>
    <col min="12047" max="12047" width="9.140625" style="7" customWidth="1"/>
    <col min="12048" max="12048" width="5.85546875" style="7" customWidth="1"/>
    <col min="12049" max="12049" width="8.7109375" style="7" customWidth="1"/>
    <col min="12050" max="12050" width="9.85546875" style="7" customWidth="1"/>
    <col min="12051" max="12051" width="8.5703125" style="7" customWidth="1"/>
    <col min="12052" max="12052" width="8.7109375" style="7" customWidth="1"/>
    <col min="12053" max="12053" width="9.7109375" style="7" customWidth="1"/>
    <col min="12054" max="12054" width="11" style="7" customWidth="1"/>
    <col min="12055" max="12055" width="14.28515625" style="7" customWidth="1"/>
    <col min="12056" max="12056" width="12.42578125" style="7" customWidth="1"/>
    <col min="12057" max="12057" width="13.28515625" style="7" customWidth="1"/>
    <col min="12058" max="12058" width="9.140625" style="7"/>
    <col min="12059" max="12059" width="11.7109375" style="7" customWidth="1"/>
    <col min="12060" max="12060" width="10.140625" style="7" customWidth="1"/>
    <col min="12061" max="12292" width="9.140625" style="7"/>
    <col min="12293" max="12293" width="4.5703125" style="7" customWidth="1"/>
    <col min="12294" max="12294" width="19.28515625" style="7" customWidth="1"/>
    <col min="12295" max="12295" width="15.7109375" style="7" customWidth="1"/>
    <col min="12296" max="12296" width="9.5703125" style="7" customWidth="1"/>
    <col min="12297" max="12297" width="8.7109375" style="7" customWidth="1"/>
    <col min="12298" max="12300" width="9.7109375" style="7" customWidth="1"/>
    <col min="12301" max="12301" width="11.85546875" style="7" customWidth="1"/>
    <col min="12302" max="12302" width="8.42578125" style="7" customWidth="1"/>
    <col min="12303" max="12303" width="9.140625" style="7" customWidth="1"/>
    <col min="12304" max="12304" width="5.85546875" style="7" customWidth="1"/>
    <col min="12305" max="12305" width="8.7109375" style="7" customWidth="1"/>
    <col min="12306" max="12306" width="9.85546875" style="7" customWidth="1"/>
    <col min="12307" max="12307" width="8.5703125" style="7" customWidth="1"/>
    <col min="12308" max="12308" width="8.7109375" style="7" customWidth="1"/>
    <col min="12309" max="12309" width="9.7109375" style="7" customWidth="1"/>
    <col min="12310" max="12310" width="11" style="7" customWidth="1"/>
    <col min="12311" max="12311" width="14.28515625" style="7" customWidth="1"/>
    <col min="12312" max="12312" width="12.42578125" style="7" customWidth="1"/>
    <col min="12313" max="12313" width="13.28515625" style="7" customWidth="1"/>
    <col min="12314" max="12314" width="9.140625" style="7"/>
    <col min="12315" max="12315" width="11.7109375" style="7" customWidth="1"/>
    <col min="12316" max="12316" width="10.140625" style="7" customWidth="1"/>
    <col min="12317" max="12548" width="9.140625" style="7"/>
    <col min="12549" max="12549" width="4.5703125" style="7" customWidth="1"/>
    <col min="12550" max="12550" width="19.28515625" style="7" customWidth="1"/>
    <col min="12551" max="12551" width="15.7109375" style="7" customWidth="1"/>
    <col min="12552" max="12552" width="9.5703125" style="7" customWidth="1"/>
    <col min="12553" max="12553" width="8.7109375" style="7" customWidth="1"/>
    <col min="12554" max="12556" width="9.7109375" style="7" customWidth="1"/>
    <col min="12557" max="12557" width="11.85546875" style="7" customWidth="1"/>
    <col min="12558" max="12558" width="8.42578125" style="7" customWidth="1"/>
    <col min="12559" max="12559" width="9.140625" style="7" customWidth="1"/>
    <col min="12560" max="12560" width="5.85546875" style="7" customWidth="1"/>
    <col min="12561" max="12561" width="8.7109375" style="7" customWidth="1"/>
    <col min="12562" max="12562" width="9.85546875" style="7" customWidth="1"/>
    <col min="12563" max="12563" width="8.5703125" style="7" customWidth="1"/>
    <col min="12564" max="12564" width="8.7109375" style="7" customWidth="1"/>
    <col min="12565" max="12565" width="9.7109375" style="7" customWidth="1"/>
    <col min="12566" max="12566" width="11" style="7" customWidth="1"/>
    <col min="12567" max="12567" width="14.28515625" style="7" customWidth="1"/>
    <col min="12568" max="12568" width="12.42578125" style="7" customWidth="1"/>
    <col min="12569" max="12569" width="13.28515625" style="7" customWidth="1"/>
    <col min="12570" max="12570" width="9.140625" style="7"/>
    <col min="12571" max="12571" width="11.7109375" style="7" customWidth="1"/>
    <col min="12572" max="12572" width="10.140625" style="7" customWidth="1"/>
    <col min="12573" max="12804" width="9.140625" style="7"/>
    <col min="12805" max="12805" width="4.5703125" style="7" customWidth="1"/>
    <col min="12806" max="12806" width="19.28515625" style="7" customWidth="1"/>
    <col min="12807" max="12807" width="15.7109375" style="7" customWidth="1"/>
    <col min="12808" max="12808" width="9.5703125" style="7" customWidth="1"/>
    <col min="12809" max="12809" width="8.7109375" style="7" customWidth="1"/>
    <col min="12810" max="12812" width="9.7109375" style="7" customWidth="1"/>
    <col min="12813" max="12813" width="11.85546875" style="7" customWidth="1"/>
    <col min="12814" max="12814" width="8.42578125" style="7" customWidth="1"/>
    <col min="12815" max="12815" width="9.140625" style="7" customWidth="1"/>
    <col min="12816" max="12816" width="5.85546875" style="7" customWidth="1"/>
    <col min="12817" max="12817" width="8.7109375" style="7" customWidth="1"/>
    <col min="12818" max="12818" width="9.85546875" style="7" customWidth="1"/>
    <col min="12819" max="12819" width="8.5703125" style="7" customWidth="1"/>
    <col min="12820" max="12820" width="8.7109375" style="7" customWidth="1"/>
    <col min="12821" max="12821" width="9.7109375" style="7" customWidth="1"/>
    <col min="12822" max="12822" width="11" style="7" customWidth="1"/>
    <col min="12823" max="12823" width="14.28515625" style="7" customWidth="1"/>
    <col min="12824" max="12824" width="12.42578125" style="7" customWidth="1"/>
    <col min="12825" max="12825" width="13.28515625" style="7" customWidth="1"/>
    <col min="12826" max="12826" width="9.140625" style="7"/>
    <col min="12827" max="12827" width="11.7109375" style="7" customWidth="1"/>
    <col min="12828" max="12828" width="10.140625" style="7" customWidth="1"/>
    <col min="12829" max="13060" width="9.140625" style="7"/>
    <col min="13061" max="13061" width="4.5703125" style="7" customWidth="1"/>
    <col min="13062" max="13062" width="19.28515625" style="7" customWidth="1"/>
    <col min="13063" max="13063" width="15.7109375" style="7" customWidth="1"/>
    <col min="13064" max="13064" width="9.5703125" style="7" customWidth="1"/>
    <col min="13065" max="13065" width="8.7109375" style="7" customWidth="1"/>
    <col min="13066" max="13068" width="9.7109375" style="7" customWidth="1"/>
    <col min="13069" max="13069" width="11.85546875" style="7" customWidth="1"/>
    <col min="13070" max="13070" width="8.42578125" style="7" customWidth="1"/>
    <col min="13071" max="13071" width="9.140625" style="7" customWidth="1"/>
    <col min="13072" max="13072" width="5.85546875" style="7" customWidth="1"/>
    <col min="13073" max="13073" width="8.7109375" style="7" customWidth="1"/>
    <col min="13074" max="13074" width="9.85546875" style="7" customWidth="1"/>
    <col min="13075" max="13075" width="8.5703125" style="7" customWidth="1"/>
    <col min="13076" max="13076" width="8.7109375" style="7" customWidth="1"/>
    <col min="13077" max="13077" width="9.7109375" style="7" customWidth="1"/>
    <col min="13078" max="13078" width="11" style="7" customWidth="1"/>
    <col min="13079" max="13079" width="14.28515625" style="7" customWidth="1"/>
    <col min="13080" max="13080" width="12.42578125" style="7" customWidth="1"/>
    <col min="13081" max="13081" width="13.28515625" style="7" customWidth="1"/>
    <col min="13082" max="13082" width="9.140625" style="7"/>
    <col min="13083" max="13083" width="11.7109375" style="7" customWidth="1"/>
    <col min="13084" max="13084" width="10.140625" style="7" customWidth="1"/>
    <col min="13085" max="13316" width="9.140625" style="7"/>
    <col min="13317" max="13317" width="4.5703125" style="7" customWidth="1"/>
    <col min="13318" max="13318" width="19.28515625" style="7" customWidth="1"/>
    <col min="13319" max="13319" width="15.7109375" style="7" customWidth="1"/>
    <col min="13320" max="13320" width="9.5703125" style="7" customWidth="1"/>
    <col min="13321" max="13321" width="8.7109375" style="7" customWidth="1"/>
    <col min="13322" max="13324" width="9.7109375" style="7" customWidth="1"/>
    <col min="13325" max="13325" width="11.85546875" style="7" customWidth="1"/>
    <col min="13326" max="13326" width="8.42578125" style="7" customWidth="1"/>
    <col min="13327" max="13327" width="9.140625" style="7" customWidth="1"/>
    <col min="13328" max="13328" width="5.85546875" style="7" customWidth="1"/>
    <col min="13329" max="13329" width="8.7109375" style="7" customWidth="1"/>
    <col min="13330" max="13330" width="9.85546875" style="7" customWidth="1"/>
    <col min="13331" max="13331" width="8.5703125" style="7" customWidth="1"/>
    <col min="13332" max="13332" width="8.7109375" style="7" customWidth="1"/>
    <col min="13333" max="13333" width="9.7109375" style="7" customWidth="1"/>
    <col min="13334" max="13334" width="11" style="7" customWidth="1"/>
    <col min="13335" max="13335" width="14.28515625" style="7" customWidth="1"/>
    <col min="13336" max="13336" width="12.42578125" style="7" customWidth="1"/>
    <col min="13337" max="13337" width="13.28515625" style="7" customWidth="1"/>
    <col min="13338" max="13338" width="9.140625" style="7"/>
    <col min="13339" max="13339" width="11.7109375" style="7" customWidth="1"/>
    <col min="13340" max="13340" width="10.140625" style="7" customWidth="1"/>
    <col min="13341" max="13572" width="9.140625" style="7"/>
    <col min="13573" max="13573" width="4.5703125" style="7" customWidth="1"/>
    <col min="13574" max="13574" width="19.28515625" style="7" customWidth="1"/>
    <col min="13575" max="13575" width="15.7109375" style="7" customWidth="1"/>
    <col min="13576" max="13576" width="9.5703125" style="7" customWidth="1"/>
    <col min="13577" max="13577" width="8.7109375" style="7" customWidth="1"/>
    <col min="13578" max="13580" width="9.7109375" style="7" customWidth="1"/>
    <col min="13581" max="13581" width="11.85546875" style="7" customWidth="1"/>
    <col min="13582" max="13582" width="8.42578125" style="7" customWidth="1"/>
    <col min="13583" max="13583" width="9.140625" style="7" customWidth="1"/>
    <col min="13584" max="13584" width="5.85546875" style="7" customWidth="1"/>
    <col min="13585" max="13585" width="8.7109375" style="7" customWidth="1"/>
    <col min="13586" max="13586" width="9.85546875" style="7" customWidth="1"/>
    <col min="13587" max="13587" width="8.5703125" style="7" customWidth="1"/>
    <col min="13588" max="13588" width="8.7109375" style="7" customWidth="1"/>
    <col min="13589" max="13589" width="9.7109375" style="7" customWidth="1"/>
    <col min="13590" max="13590" width="11" style="7" customWidth="1"/>
    <col min="13591" max="13591" width="14.28515625" style="7" customWidth="1"/>
    <col min="13592" max="13592" width="12.42578125" style="7" customWidth="1"/>
    <col min="13593" max="13593" width="13.28515625" style="7" customWidth="1"/>
    <col min="13594" max="13594" width="9.140625" style="7"/>
    <col min="13595" max="13595" width="11.7109375" style="7" customWidth="1"/>
    <col min="13596" max="13596" width="10.140625" style="7" customWidth="1"/>
    <col min="13597" max="13828" width="9.140625" style="7"/>
    <col min="13829" max="13829" width="4.5703125" style="7" customWidth="1"/>
    <col min="13830" max="13830" width="19.28515625" style="7" customWidth="1"/>
    <col min="13831" max="13831" width="15.7109375" style="7" customWidth="1"/>
    <col min="13832" max="13832" width="9.5703125" style="7" customWidth="1"/>
    <col min="13833" max="13833" width="8.7109375" style="7" customWidth="1"/>
    <col min="13834" max="13836" width="9.7109375" style="7" customWidth="1"/>
    <col min="13837" max="13837" width="11.85546875" style="7" customWidth="1"/>
    <col min="13838" max="13838" width="8.42578125" style="7" customWidth="1"/>
    <col min="13839" max="13839" width="9.140625" style="7" customWidth="1"/>
    <col min="13840" max="13840" width="5.85546875" style="7" customWidth="1"/>
    <col min="13841" max="13841" width="8.7109375" style="7" customWidth="1"/>
    <col min="13842" max="13842" width="9.85546875" style="7" customWidth="1"/>
    <col min="13843" max="13843" width="8.5703125" style="7" customWidth="1"/>
    <col min="13844" max="13844" width="8.7109375" style="7" customWidth="1"/>
    <col min="13845" max="13845" width="9.7109375" style="7" customWidth="1"/>
    <col min="13846" max="13846" width="11" style="7" customWidth="1"/>
    <col min="13847" max="13847" width="14.28515625" style="7" customWidth="1"/>
    <col min="13848" max="13848" width="12.42578125" style="7" customWidth="1"/>
    <col min="13849" max="13849" width="13.28515625" style="7" customWidth="1"/>
    <col min="13850" max="13850" width="9.140625" style="7"/>
    <col min="13851" max="13851" width="11.7109375" style="7" customWidth="1"/>
    <col min="13852" max="13852" width="10.140625" style="7" customWidth="1"/>
    <col min="13853" max="14084" width="9.140625" style="7"/>
    <col min="14085" max="14085" width="4.5703125" style="7" customWidth="1"/>
    <col min="14086" max="14086" width="19.28515625" style="7" customWidth="1"/>
    <col min="14087" max="14087" width="15.7109375" style="7" customWidth="1"/>
    <col min="14088" max="14088" width="9.5703125" style="7" customWidth="1"/>
    <col min="14089" max="14089" width="8.7109375" style="7" customWidth="1"/>
    <col min="14090" max="14092" width="9.7109375" style="7" customWidth="1"/>
    <col min="14093" max="14093" width="11.85546875" style="7" customWidth="1"/>
    <col min="14094" max="14094" width="8.42578125" style="7" customWidth="1"/>
    <col min="14095" max="14095" width="9.140625" style="7" customWidth="1"/>
    <col min="14096" max="14096" width="5.85546875" style="7" customWidth="1"/>
    <col min="14097" max="14097" width="8.7109375" style="7" customWidth="1"/>
    <col min="14098" max="14098" width="9.85546875" style="7" customWidth="1"/>
    <col min="14099" max="14099" width="8.5703125" style="7" customWidth="1"/>
    <col min="14100" max="14100" width="8.7109375" style="7" customWidth="1"/>
    <col min="14101" max="14101" width="9.7109375" style="7" customWidth="1"/>
    <col min="14102" max="14102" width="11" style="7" customWidth="1"/>
    <col min="14103" max="14103" width="14.28515625" style="7" customWidth="1"/>
    <col min="14104" max="14104" width="12.42578125" style="7" customWidth="1"/>
    <col min="14105" max="14105" width="13.28515625" style="7" customWidth="1"/>
    <col min="14106" max="14106" width="9.140625" style="7"/>
    <col min="14107" max="14107" width="11.7109375" style="7" customWidth="1"/>
    <col min="14108" max="14108" width="10.140625" style="7" customWidth="1"/>
    <col min="14109" max="14340" width="9.140625" style="7"/>
    <col min="14341" max="14341" width="4.5703125" style="7" customWidth="1"/>
    <col min="14342" max="14342" width="19.28515625" style="7" customWidth="1"/>
    <col min="14343" max="14343" width="15.7109375" style="7" customWidth="1"/>
    <col min="14344" max="14344" width="9.5703125" style="7" customWidth="1"/>
    <col min="14345" max="14345" width="8.7109375" style="7" customWidth="1"/>
    <col min="14346" max="14348" width="9.7109375" style="7" customWidth="1"/>
    <col min="14349" max="14349" width="11.85546875" style="7" customWidth="1"/>
    <col min="14350" max="14350" width="8.42578125" style="7" customWidth="1"/>
    <col min="14351" max="14351" width="9.140625" style="7" customWidth="1"/>
    <col min="14352" max="14352" width="5.85546875" style="7" customWidth="1"/>
    <col min="14353" max="14353" width="8.7109375" style="7" customWidth="1"/>
    <col min="14354" max="14354" width="9.85546875" style="7" customWidth="1"/>
    <col min="14355" max="14355" width="8.5703125" style="7" customWidth="1"/>
    <col min="14356" max="14356" width="8.7109375" style="7" customWidth="1"/>
    <col min="14357" max="14357" width="9.7109375" style="7" customWidth="1"/>
    <col min="14358" max="14358" width="11" style="7" customWidth="1"/>
    <col min="14359" max="14359" width="14.28515625" style="7" customWidth="1"/>
    <col min="14360" max="14360" width="12.42578125" style="7" customWidth="1"/>
    <col min="14361" max="14361" width="13.28515625" style="7" customWidth="1"/>
    <col min="14362" max="14362" width="9.140625" style="7"/>
    <col min="14363" max="14363" width="11.7109375" style="7" customWidth="1"/>
    <col min="14364" max="14364" width="10.140625" style="7" customWidth="1"/>
    <col min="14365" max="14596" width="9.140625" style="7"/>
    <col min="14597" max="14597" width="4.5703125" style="7" customWidth="1"/>
    <col min="14598" max="14598" width="19.28515625" style="7" customWidth="1"/>
    <col min="14599" max="14599" width="15.7109375" style="7" customWidth="1"/>
    <col min="14600" max="14600" width="9.5703125" style="7" customWidth="1"/>
    <col min="14601" max="14601" width="8.7109375" style="7" customWidth="1"/>
    <col min="14602" max="14604" width="9.7109375" style="7" customWidth="1"/>
    <col min="14605" max="14605" width="11.85546875" style="7" customWidth="1"/>
    <col min="14606" max="14606" width="8.42578125" style="7" customWidth="1"/>
    <col min="14607" max="14607" width="9.140625" style="7" customWidth="1"/>
    <col min="14608" max="14608" width="5.85546875" style="7" customWidth="1"/>
    <col min="14609" max="14609" width="8.7109375" style="7" customWidth="1"/>
    <col min="14610" max="14610" width="9.85546875" style="7" customWidth="1"/>
    <col min="14611" max="14611" width="8.5703125" style="7" customWidth="1"/>
    <col min="14612" max="14612" width="8.7109375" style="7" customWidth="1"/>
    <col min="14613" max="14613" width="9.7109375" style="7" customWidth="1"/>
    <col min="14614" max="14614" width="11" style="7" customWidth="1"/>
    <col min="14615" max="14615" width="14.28515625" style="7" customWidth="1"/>
    <col min="14616" max="14616" width="12.42578125" style="7" customWidth="1"/>
    <col min="14617" max="14617" width="13.28515625" style="7" customWidth="1"/>
    <col min="14618" max="14618" width="9.140625" style="7"/>
    <col min="14619" max="14619" width="11.7109375" style="7" customWidth="1"/>
    <col min="14620" max="14620" width="10.140625" style="7" customWidth="1"/>
    <col min="14621" max="14852" width="9.140625" style="7"/>
    <col min="14853" max="14853" width="4.5703125" style="7" customWidth="1"/>
    <col min="14854" max="14854" width="19.28515625" style="7" customWidth="1"/>
    <col min="14855" max="14855" width="15.7109375" style="7" customWidth="1"/>
    <col min="14856" max="14856" width="9.5703125" style="7" customWidth="1"/>
    <col min="14857" max="14857" width="8.7109375" style="7" customWidth="1"/>
    <col min="14858" max="14860" width="9.7109375" style="7" customWidth="1"/>
    <col min="14861" max="14861" width="11.85546875" style="7" customWidth="1"/>
    <col min="14862" max="14862" width="8.42578125" style="7" customWidth="1"/>
    <col min="14863" max="14863" width="9.140625" style="7" customWidth="1"/>
    <col min="14864" max="14864" width="5.85546875" style="7" customWidth="1"/>
    <col min="14865" max="14865" width="8.7109375" style="7" customWidth="1"/>
    <col min="14866" max="14866" width="9.85546875" style="7" customWidth="1"/>
    <col min="14867" max="14867" width="8.5703125" style="7" customWidth="1"/>
    <col min="14868" max="14868" width="8.7109375" style="7" customWidth="1"/>
    <col min="14869" max="14869" width="9.7109375" style="7" customWidth="1"/>
    <col min="14870" max="14870" width="11" style="7" customWidth="1"/>
    <col min="14871" max="14871" width="14.28515625" style="7" customWidth="1"/>
    <col min="14872" max="14872" width="12.42578125" style="7" customWidth="1"/>
    <col min="14873" max="14873" width="13.28515625" style="7" customWidth="1"/>
    <col min="14874" max="14874" width="9.140625" style="7"/>
    <col min="14875" max="14875" width="11.7109375" style="7" customWidth="1"/>
    <col min="14876" max="14876" width="10.140625" style="7" customWidth="1"/>
    <col min="14877" max="15108" width="9.140625" style="7"/>
    <col min="15109" max="15109" width="4.5703125" style="7" customWidth="1"/>
    <col min="15110" max="15110" width="19.28515625" style="7" customWidth="1"/>
    <col min="15111" max="15111" width="15.7109375" style="7" customWidth="1"/>
    <col min="15112" max="15112" width="9.5703125" style="7" customWidth="1"/>
    <col min="15113" max="15113" width="8.7109375" style="7" customWidth="1"/>
    <col min="15114" max="15116" width="9.7109375" style="7" customWidth="1"/>
    <col min="15117" max="15117" width="11.85546875" style="7" customWidth="1"/>
    <col min="15118" max="15118" width="8.42578125" style="7" customWidth="1"/>
    <col min="15119" max="15119" width="9.140625" style="7" customWidth="1"/>
    <col min="15120" max="15120" width="5.85546875" style="7" customWidth="1"/>
    <col min="15121" max="15121" width="8.7109375" style="7" customWidth="1"/>
    <col min="15122" max="15122" width="9.85546875" style="7" customWidth="1"/>
    <col min="15123" max="15123" width="8.5703125" style="7" customWidth="1"/>
    <col min="15124" max="15124" width="8.7109375" style="7" customWidth="1"/>
    <col min="15125" max="15125" width="9.7109375" style="7" customWidth="1"/>
    <col min="15126" max="15126" width="11" style="7" customWidth="1"/>
    <col min="15127" max="15127" width="14.28515625" style="7" customWidth="1"/>
    <col min="15128" max="15128" width="12.42578125" style="7" customWidth="1"/>
    <col min="15129" max="15129" width="13.28515625" style="7" customWidth="1"/>
    <col min="15130" max="15130" width="9.140625" style="7"/>
    <col min="15131" max="15131" width="11.7109375" style="7" customWidth="1"/>
    <col min="15132" max="15132" width="10.140625" style="7" customWidth="1"/>
    <col min="15133" max="15364" width="9.140625" style="7"/>
    <col min="15365" max="15365" width="4.5703125" style="7" customWidth="1"/>
    <col min="15366" max="15366" width="19.28515625" style="7" customWidth="1"/>
    <col min="15367" max="15367" width="15.7109375" style="7" customWidth="1"/>
    <col min="15368" max="15368" width="9.5703125" style="7" customWidth="1"/>
    <col min="15369" max="15369" width="8.7109375" style="7" customWidth="1"/>
    <col min="15370" max="15372" width="9.7109375" style="7" customWidth="1"/>
    <col min="15373" max="15373" width="11.85546875" style="7" customWidth="1"/>
    <col min="15374" max="15374" width="8.42578125" style="7" customWidth="1"/>
    <col min="15375" max="15375" width="9.140625" style="7" customWidth="1"/>
    <col min="15376" max="15376" width="5.85546875" style="7" customWidth="1"/>
    <col min="15377" max="15377" width="8.7109375" style="7" customWidth="1"/>
    <col min="15378" max="15378" width="9.85546875" style="7" customWidth="1"/>
    <col min="15379" max="15379" width="8.5703125" style="7" customWidth="1"/>
    <col min="15380" max="15380" width="8.7109375" style="7" customWidth="1"/>
    <col min="15381" max="15381" width="9.7109375" style="7" customWidth="1"/>
    <col min="15382" max="15382" width="11" style="7" customWidth="1"/>
    <col min="15383" max="15383" width="14.28515625" style="7" customWidth="1"/>
    <col min="15384" max="15384" width="12.42578125" style="7" customWidth="1"/>
    <col min="15385" max="15385" width="13.28515625" style="7" customWidth="1"/>
    <col min="15386" max="15386" width="9.140625" style="7"/>
    <col min="15387" max="15387" width="11.7109375" style="7" customWidth="1"/>
    <col min="15388" max="15388" width="10.140625" style="7" customWidth="1"/>
    <col min="15389" max="15620" width="9.140625" style="7"/>
    <col min="15621" max="15621" width="4.5703125" style="7" customWidth="1"/>
    <col min="15622" max="15622" width="19.28515625" style="7" customWidth="1"/>
    <col min="15623" max="15623" width="15.7109375" style="7" customWidth="1"/>
    <col min="15624" max="15624" width="9.5703125" style="7" customWidth="1"/>
    <col min="15625" max="15625" width="8.7109375" style="7" customWidth="1"/>
    <col min="15626" max="15628" width="9.7109375" style="7" customWidth="1"/>
    <col min="15629" max="15629" width="11.85546875" style="7" customWidth="1"/>
    <col min="15630" max="15630" width="8.42578125" style="7" customWidth="1"/>
    <col min="15631" max="15631" width="9.140625" style="7" customWidth="1"/>
    <col min="15632" max="15632" width="5.85546875" style="7" customWidth="1"/>
    <col min="15633" max="15633" width="8.7109375" style="7" customWidth="1"/>
    <col min="15634" max="15634" width="9.85546875" style="7" customWidth="1"/>
    <col min="15635" max="15635" width="8.5703125" style="7" customWidth="1"/>
    <col min="15636" max="15636" width="8.7109375" style="7" customWidth="1"/>
    <col min="15637" max="15637" width="9.7109375" style="7" customWidth="1"/>
    <col min="15638" max="15638" width="11" style="7" customWidth="1"/>
    <col min="15639" max="15639" width="14.28515625" style="7" customWidth="1"/>
    <col min="15640" max="15640" width="12.42578125" style="7" customWidth="1"/>
    <col min="15641" max="15641" width="13.28515625" style="7" customWidth="1"/>
    <col min="15642" max="15642" width="9.140625" style="7"/>
    <col min="15643" max="15643" width="11.7109375" style="7" customWidth="1"/>
    <col min="15644" max="15644" width="10.140625" style="7" customWidth="1"/>
    <col min="15645" max="15876" width="9.140625" style="7"/>
    <col min="15877" max="15877" width="4.5703125" style="7" customWidth="1"/>
    <col min="15878" max="15878" width="19.28515625" style="7" customWidth="1"/>
    <col min="15879" max="15879" width="15.7109375" style="7" customWidth="1"/>
    <col min="15880" max="15880" width="9.5703125" style="7" customWidth="1"/>
    <col min="15881" max="15881" width="8.7109375" style="7" customWidth="1"/>
    <col min="15882" max="15884" width="9.7109375" style="7" customWidth="1"/>
    <col min="15885" max="15885" width="11.85546875" style="7" customWidth="1"/>
    <col min="15886" max="15886" width="8.42578125" style="7" customWidth="1"/>
    <col min="15887" max="15887" width="9.140625" style="7" customWidth="1"/>
    <col min="15888" max="15888" width="5.85546875" style="7" customWidth="1"/>
    <col min="15889" max="15889" width="8.7109375" style="7" customWidth="1"/>
    <col min="15890" max="15890" width="9.85546875" style="7" customWidth="1"/>
    <col min="15891" max="15891" width="8.5703125" style="7" customWidth="1"/>
    <col min="15892" max="15892" width="8.7109375" style="7" customWidth="1"/>
    <col min="15893" max="15893" width="9.7109375" style="7" customWidth="1"/>
    <col min="15894" max="15894" width="11" style="7" customWidth="1"/>
    <col min="15895" max="15895" width="14.28515625" style="7" customWidth="1"/>
    <col min="15896" max="15896" width="12.42578125" style="7" customWidth="1"/>
    <col min="15897" max="15897" width="13.28515625" style="7" customWidth="1"/>
    <col min="15898" max="15898" width="9.140625" style="7"/>
    <col min="15899" max="15899" width="11.7109375" style="7" customWidth="1"/>
    <col min="15900" max="15900" width="10.140625" style="7" customWidth="1"/>
    <col min="15901" max="16132" width="9.140625" style="7"/>
    <col min="16133" max="16133" width="4.5703125" style="7" customWidth="1"/>
    <col min="16134" max="16134" width="19.28515625" style="7" customWidth="1"/>
    <col min="16135" max="16135" width="15.7109375" style="7" customWidth="1"/>
    <col min="16136" max="16136" width="9.5703125" style="7" customWidth="1"/>
    <col min="16137" max="16137" width="8.7109375" style="7" customWidth="1"/>
    <col min="16138" max="16140" width="9.7109375" style="7" customWidth="1"/>
    <col min="16141" max="16141" width="11.85546875" style="7" customWidth="1"/>
    <col min="16142" max="16142" width="8.42578125" style="7" customWidth="1"/>
    <col min="16143" max="16143" width="9.140625" style="7" customWidth="1"/>
    <col min="16144" max="16144" width="5.85546875" style="7" customWidth="1"/>
    <col min="16145" max="16145" width="8.7109375" style="7" customWidth="1"/>
    <col min="16146" max="16146" width="9.85546875" style="7" customWidth="1"/>
    <col min="16147" max="16147" width="8.5703125" style="7" customWidth="1"/>
    <col min="16148" max="16148" width="8.7109375" style="7" customWidth="1"/>
    <col min="16149" max="16149" width="9.7109375" style="7" customWidth="1"/>
    <col min="16150" max="16150" width="11" style="7" customWidth="1"/>
    <col min="16151" max="16151" width="14.28515625" style="7" customWidth="1"/>
    <col min="16152" max="16152" width="12.42578125" style="7" customWidth="1"/>
    <col min="16153" max="16153" width="13.28515625" style="7" customWidth="1"/>
    <col min="16154" max="16154" width="9.140625" style="7"/>
    <col min="16155" max="16155" width="11.7109375" style="7" customWidth="1"/>
    <col min="16156" max="16156" width="10.140625" style="7" customWidth="1"/>
    <col min="16157" max="16384" width="9.140625" style="7"/>
  </cols>
  <sheetData>
    <row r="1" spans="1:28" x14ac:dyDescent="0.2">
      <c r="A1" s="149" t="s">
        <v>104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</row>
    <row r="2" spans="1:28" x14ac:dyDescent="0.2">
      <c r="A2" s="149" t="s">
        <v>101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</row>
    <row r="3" spans="1:28" x14ac:dyDescent="0.2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9"/>
      <c r="W3" s="99"/>
      <c r="X3" s="99"/>
      <c r="Y3" s="102" t="s">
        <v>122</v>
      </c>
    </row>
    <row r="4" spans="1:28" x14ac:dyDescent="0.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9"/>
      <c r="W4" s="99"/>
      <c r="X4" s="99"/>
      <c r="Y4" s="101" t="s">
        <v>119</v>
      </c>
    </row>
    <row r="5" spans="1:28" x14ac:dyDescent="0.2">
      <c r="A5" s="63"/>
      <c r="B5" s="64"/>
      <c r="C5" s="63"/>
      <c r="D5" s="65"/>
      <c r="E5" s="66"/>
      <c r="F5" s="66"/>
      <c r="G5" s="66"/>
      <c r="H5" s="12"/>
      <c r="I5" s="12"/>
      <c r="J5" s="12"/>
      <c r="K5" s="12"/>
      <c r="L5" s="12"/>
      <c r="M5" s="8"/>
      <c r="N5" s="13"/>
      <c r="O5" s="14"/>
      <c r="P5" s="8"/>
      <c r="Q5" s="8"/>
      <c r="R5" s="8"/>
      <c r="S5" s="8"/>
      <c r="T5" s="8"/>
      <c r="U5" s="8"/>
      <c r="V5" s="8"/>
      <c r="W5" s="63"/>
      <c r="X5" s="63"/>
      <c r="Y5" s="63"/>
    </row>
    <row r="6" spans="1:28" s="8" customFormat="1" x14ac:dyDescent="0.2">
      <c r="B6" s="64"/>
      <c r="D6" s="67"/>
      <c r="E6" s="12"/>
      <c r="F6" s="12"/>
      <c r="G6" s="12"/>
      <c r="H6" s="12"/>
      <c r="I6" s="12"/>
      <c r="J6" s="12"/>
      <c r="K6" s="12"/>
      <c r="L6" s="12"/>
      <c r="N6" s="13"/>
      <c r="O6" s="14"/>
      <c r="W6" s="154" t="s">
        <v>17</v>
      </c>
      <c r="X6" s="154"/>
      <c r="Y6" s="154"/>
      <c r="AB6" s="7"/>
    </row>
    <row r="7" spans="1:28" s="8" customFormat="1" ht="30.75" customHeight="1" x14ac:dyDescent="0.2">
      <c r="A7" s="68"/>
      <c r="B7" s="78" t="s">
        <v>85</v>
      </c>
      <c r="C7" s="68"/>
      <c r="D7" s="69"/>
      <c r="E7" s="12"/>
      <c r="F7" s="12"/>
      <c r="G7" s="12"/>
      <c r="H7" s="12"/>
      <c r="I7" s="12"/>
      <c r="J7" s="12"/>
      <c r="K7" s="12"/>
      <c r="L7" s="12"/>
      <c r="N7" s="13"/>
      <c r="O7" s="14"/>
      <c r="P7" s="15"/>
      <c r="U7" s="15"/>
      <c r="V7" s="15"/>
      <c r="W7" s="155" t="s">
        <v>113</v>
      </c>
      <c r="X7" s="155"/>
      <c r="Y7" s="155"/>
    </row>
    <row r="8" spans="1:28" s="8" customFormat="1" ht="15.75" x14ac:dyDescent="0.25">
      <c r="A8" s="68"/>
      <c r="B8" s="64" t="s">
        <v>21</v>
      </c>
      <c r="C8" s="68"/>
      <c r="D8" s="69"/>
      <c r="E8" s="12"/>
      <c r="F8" s="12"/>
      <c r="G8" s="12"/>
      <c r="H8" s="12"/>
      <c r="I8" s="12"/>
      <c r="J8" s="12"/>
      <c r="K8" s="12"/>
      <c r="L8" s="12"/>
      <c r="N8" s="13"/>
      <c r="O8" s="14"/>
      <c r="P8" s="15"/>
      <c r="U8" s="15"/>
      <c r="V8" s="15"/>
      <c r="W8" s="70"/>
      <c r="X8" s="70"/>
      <c r="Y8" s="70"/>
    </row>
    <row r="9" spans="1:28" s="17" customFormat="1" x14ac:dyDescent="0.2">
      <c r="B9" s="64" t="s">
        <v>22</v>
      </c>
      <c r="W9" s="8"/>
      <c r="X9" s="105" t="s">
        <v>76</v>
      </c>
      <c r="Y9" s="15"/>
    </row>
    <row r="10" spans="1:28" s="17" customFormat="1" x14ac:dyDescent="0.2">
      <c r="B10" s="18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110"/>
      <c r="X10" s="93"/>
      <c r="Y10" s="19"/>
    </row>
    <row r="11" spans="1:28" s="17" customFormat="1" x14ac:dyDescent="0.2">
      <c r="B11" s="18"/>
      <c r="D11" s="151" t="s">
        <v>102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93"/>
      <c r="Y11" s="19"/>
    </row>
    <row r="12" spans="1:28" s="17" customFormat="1" x14ac:dyDescent="0.2">
      <c r="B12" s="18"/>
      <c r="D12" s="151" t="s">
        <v>83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10"/>
      <c r="W12" s="20"/>
      <c r="X12" s="152"/>
      <c r="Y12" s="152"/>
    </row>
    <row r="13" spans="1:28" s="17" customFormat="1" ht="16.5" customHeight="1" x14ac:dyDescent="0.2">
      <c r="A13" s="150" t="s">
        <v>0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</row>
    <row r="14" spans="1:28" s="17" customFormat="1" x14ac:dyDescent="0.2">
      <c r="B14" s="18"/>
      <c r="D14" s="151" t="s">
        <v>84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10"/>
      <c r="W14" s="20"/>
      <c r="X14" s="71"/>
      <c r="Y14" s="71"/>
    </row>
    <row r="15" spans="1:28" s="17" customFormat="1" ht="15.75" customHeight="1" x14ac:dyDescent="0.2">
      <c r="B15" s="18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72"/>
      <c r="O15" s="73"/>
      <c r="P15" s="62"/>
      <c r="Q15" s="62"/>
      <c r="R15" s="62"/>
      <c r="S15" s="62"/>
      <c r="T15" s="62"/>
      <c r="U15" s="62"/>
      <c r="V15" s="110"/>
      <c r="W15" s="20"/>
      <c r="X15" s="152"/>
      <c r="Y15" s="152"/>
    </row>
    <row r="16" spans="1:28" s="17" customFormat="1" ht="14.25" customHeight="1" x14ac:dyDescent="0.2">
      <c r="B16" s="18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72"/>
      <c r="O16" s="73"/>
      <c r="P16" s="62"/>
      <c r="Q16" s="62"/>
      <c r="R16" s="62"/>
      <c r="S16" s="62"/>
      <c r="T16" s="62"/>
      <c r="U16" s="62"/>
      <c r="V16" s="110"/>
      <c r="W16" s="20"/>
      <c r="X16" s="71"/>
      <c r="Y16" s="71"/>
    </row>
    <row r="17" spans="1:25" s="55" customFormat="1" ht="18.75" customHeight="1" x14ac:dyDescent="0.25">
      <c r="A17" s="153" t="s">
        <v>1</v>
      </c>
      <c r="B17" s="153" t="s">
        <v>28</v>
      </c>
      <c r="C17" s="140" t="s">
        <v>2</v>
      </c>
      <c r="D17" s="140" t="s">
        <v>3</v>
      </c>
      <c r="E17" s="140" t="s">
        <v>29</v>
      </c>
      <c r="F17" s="140" t="s">
        <v>12</v>
      </c>
      <c r="G17" s="141" t="s">
        <v>30</v>
      </c>
      <c r="H17" s="141" t="s">
        <v>103</v>
      </c>
      <c r="I17" s="141" t="s">
        <v>15</v>
      </c>
      <c r="J17" s="141" t="s">
        <v>33</v>
      </c>
      <c r="K17" s="141" t="s">
        <v>14</v>
      </c>
      <c r="L17" s="141" t="s">
        <v>4</v>
      </c>
      <c r="M17" s="140" t="s">
        <v>35</v>
      </c>
      <c r="N17" s="153" t="s">
        <v>5</v>
      </c>
      <c r="O17" s="153"/>
      <c r="P17" s="153"/>
      <c r="Q17" s="153"/>
      <c r="R17" s="153"/>
      <c r="S17" s="153"/>
      <c r="T17" s="153"/>
      <c r="U17" s="153"/>
      <c r="V17" s="153"/>
      <c r="W17" s="153"/>
      <c r="X17" s="144" t="s">
        <v>117</v>
      </c>
      <c r="Y17" s="144" t="s">
        <v>6</v>
      </c>
    </row>
    <row r="18" spans="1:25" s="56" customFormat="1" ht="199.5" customHeight="1" x14ac:dyDescent="0.25">
      <c r="A18" s="153"/>
      <c r="B18" s="153"/>
      <c r="C18" s="140"/>
      <c r="D18" s="140"/>
      <c r="E18" s="140"/>
      <c r="F18" s="140"/>
      <c r="G18" s="142"/>
      <c r="H18" s="142"/>
      <c r="I18" s="142"/>
      <c r="J18" s="142"/>
      <c r="K18" s="142"/>
      <c r="L18" s="142"/>
      <c r="M18" s="140"/>
      <c r="N18" s="145" t="s">
        <v>38</v>
      </c>
      <c r="O18" s="146"/>
      <c r="P18" s="141" t="s">
        <v>90</v>
      </c>
      <c r="Q18" s="141" t="s">
        <v>11</v>
      </c>
      <c r="R18" s="145" t="s">
        <v>40</v>
      </c>
      <c r="S18" s="146"/>
      <c r="T18" s="141" t="s">
        <v>94</v>
      </c>
      <c r="U18" s="141" t="s">
        <v>8</v>
      </c>
      <c r="V18" s="147" t="s">
        <v>134</v>
      </c>
      <c r="W18" s="141" t="s">
        <v>112</v>
      </c>
      <c r="X18" s="144"/>
      <c r="Y18" s="144"/>
    </row>
    <row r="19" spans="1:25" s="56" customFormat="1" ht="47.25" customHeight="1" x14ac:dyDescent="0.25">
      <c r="A19" s="153"/>
      <c r="B19" s="153"/>
      <c r="C19" s="140"/>
      <c r="D19" s="140"/>
      <c r="E19" s="140"/>
      <c r="F19" s="140"/>
      <c r="G19" s="143"/>
      <c r="H19" s="143"/>
      <c r="I19" s="143"/>
      <c r="J19" s="143"/>
      <c r="K19" s="143"/>
      <c r="L19" s="143"/>
      <c r="M19" s="140"/>
      <c r="N19" s="74" t="s">
        <v>9</v>
      </c>
      <c r="O19" s="75" t="s">
        <v>10</v>
      </c>
      <c r="P19" s="143"/>
      <c r="Q19" s="143"/>
      <c r="R19" s="76" t="s">
        <v>9</v>
      </c>
      <c r="S19" s="75" t="s">
        <v>10</v>
      </c>
      <c r="T19" s="143"/>
      <c r="U19" s="143"/>
      <c r="V19" s="148"/>
      <c r="W19" s="143"/>
      <c r="X19" s="144"/>
      <c r="Y19" s="144"/>
    </row>
    <row r="20" spans="1:25" s="25" customFormat="1" ht="21" customHeight="1" x14ac:dyDescent="0.25">
      <c r="A20" s="77">
        <v>1</v>
      </c>
      <c r="B20" s="77">
        <v>2</v>
      </c>
      <c r="C20" s="77">
        <v>3</v>
      </c>
      <c r="D20" s="77">
        <v>4</v>
      </c>
      <c r="E20" s="77">
        <v>5</v>
      </c>
      <c r="F20" s="77">
        <v>6</v>
      </c>
      <c r="G20" s="77">
        <v>7</v>
      </c>
      <c r="H20" s="77">
        <v>8</v>
      </c>
      <c r="I20" s="77">
        <v>9</v>
      </c>
      <c r="J20" s="77">
        <v>10</v>
      </c>
      <c r="K20" s="77">
        <v>11</v>
      </c>
      <c r="L20" s="77">
        <v>12</v>
      </c>
      <c r="M20" s="77">
        <v>13</v>
      </c>
      <c r="N20" s="77">
        <v>14</v>
      </c>
      <c r="O20" s="77">
        <v>15</v>
      </c>
      <c r="P20" s="77">
        <v>16</v>
      </c>
      <c r="Q20" s="77">
        <v>17</v>
      </c>
      <c r="R20" s="77">
        <v>18</v>
      </c>
      <c r="S20" s="77">
        <v>19</v>
      </c>
      <c r="T20" s="77">
        <v>20</v>
      </c>
      <c r="U20" s="77">
        <v>21</v>
      </c>
      <c r="V20" s="112" t="s">
        <v>128</v>
      </c>
      <c r="W20" s="77">
        <v>22</v>
      </c>
      <c r="X20" s="77">
        <v>23</v>
      </c>
      <c r="Y20" s="77">
        <v>24</v>
      </c>
    </row>
    <row r="21" spans="1:25" s="32" customFormat="1" ht="24" customHeight="1" x14ac:dyDescent="0.25">
      <c r="A21" s="80">
        <v>1</v>
      </c>
      <c r="B21" s="81" t="s">
        <v>28</v>
      </c>
      <c r="C21" s="75"/>
      <c r="D21" s="75">
        <v>10000</v>
      </c>
      <c r="E21" s="75">
        <v>720</v>
      </c>
      <c r="F21" s="75">
        <f>ROUND(K21/E21,2)</f>
        <v>0.59</v>
      </c>
      <c r="G21" s="75">
        <f>D21*10/E21</f>
        <v>138.88888888888889</v>
      </c>
      <c r="H21" s="75">
        <v>408</v>
      </c>
      <c r="I21" s="75">
        <v>20</v>
      </c>
      <c r="J21" s="75">
        <v>40.799999999999997</v>
      </c>
      <c r="K21" s="75">
        <f>ROUND(H21+I21,2)</f>
        <v>428</v>
      </c>
      <c r="L21" s="75">
        <f>ROUND((K21-J21)/9,2)</f>
        <v>43.02</v>
      </c>
      <c r="M21" s="75">
        <f>ROUND(L21*G21,2)</f>
        <v>5975</v>
      </c>
      <c r="N21" s="74">
        <v>0.15</v>
      </c>
      <c r="O21" s="75">
        <f>ROUND(N21*M21,2)</f>
        <v>896.25</v>
      </c>
      <c r="P21" s="75"/>
      <c r="Q21" s="75">
        <v>1200</v>
      </c>
      <c r="R21" s="75"/>
      <c r="S21" s="75"/>
      <c r="T21" s="75">
        <v>1500</v>
      </c>
      <c r="U21" s="75"/>
      <c r="V21" s="75"/>
      <c r="W21" s="82">
        <f>ROUND(M21+O21+P21+Q21+S21+T21+U21+V21,2)</f>
        <v>9571.25</v>
      </c>
      <c r="X21" s="82">
        <f>ROUND(W21*0.5,2)</f>
        <v>4785.63</v>
      </c>
      <c r="Y21" s="82">
        <f>ROUND(W21+X21,2)</f>
        <v>14356.88</v>
      </c>
    </row>
    <row r="22" spans="1:25" s="32" customFormat="1" ht="24" customHeight="1" x14ac:dyDescent="0.25">
      <c r="A22" s="80">
        <v>2</v>
      </c>
      <c r="B22" s="81" t="s">
        <v>71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4"/>
      <c r="O22" s="75"/>
      <c r="P22" s="75"/>
      <c r="Q22" s="75"/>
      <c r="R22" s="75"/>
      <c r="S22" s="75"/>
      <c r="T22" s="75"/>
      <c r="U22" s="75"/>
      <c r="V22" s="75"/>
      <c r="W22" s="82"/>
      <c r="X22" s="82"/>
      <c r="Y22" s="82"/>
    </row>
    <row r="23" spans="1:25" s="54" customFormat="1" x14ac:dyDescent="0.2">
      <c r="A23" s="83"/>
      <c r="B23" s="84" t="s">
        <v>72</v>
      </c>
      <c r="C23" s="83"/>
      <c r="D23" s="85"/>
      <c r="E23" s="86"/>
      <c r="F23" s="86"/>
      <c r="G23" s="85"/>
      <c r="H23" s="86">
        <f>SUM(H21:H22)</f>
        <v>408</v>
      </c>
      <c r="I23" s="86"/>
      <c r="J23" s="86"/>
      <c r="K23" s="86"/>
      <c r="L23" s="86">
        <f>SUM(L21:L22)</f>
        <v>43.02</v>
      </c>
      <c r="M23" s="86">
        <f>SUM(M21:M22)</f>
        <v>5975</v>
      </c>
      <c r="N23" s="86"/>
      <c r="O23" s="86">
        <f>SUM(O21:O22)</f>
        <v>896.25</v>
      </c>
      <c r="P23" s="86"/>
      <c r="Q23" s="86">
        <f>SUM(Q21:Q22)</f>
        <v>1200</v>
      </c>
      <c r="R23" s="86"/>
      <c r="S23" s="86">
        <f t="shared" ref="S23:Y23" si="0">SUM(S21:S22)</f>
        <v>0</v>
      </c>
      <c r="T23" s="86">
        <f t="shared" si="0"/>
        <v>1500</v>
      </c>
      <c r="U23" s="86">
        <f t="shared" si="0"/>
        <v>0</v>
      </c>
      <c r="V23" s="86">
        <f t="shared" si="0"/>
        <v>0</v>
      </c>
      <c r="W23" s="86">
        <f t="shared" si="0"/>
        <v>9571.25</v>
      </c>
      <c r="X23" s="86">
        <f t="shared" si="0"/>
        <v>4785.63</v>
      </c>
      <c r="Y23" s="86">
        <f t="shared" si="0"/>
        <v>14356.88</v>
      </c>
    </row>
    <row r="24" spans="1:25" s="54" customFormat="1" ht="12.75" customHeight="1" x14ac:dyDescent="0.2">
      <c r="A24" s="8"/>
      <c r="B24" s="91"/>
      <c r="C24" s="8"/>
      <c r="D24" s="8"/>
      <c r="E24" s="12"/>
      <c r="F24" s="12"/>
      <c r="G24" s="12"/>
      <c r="H24" s="12"/>
      <c r="I24" s="12"/>
      <c r="J24" s="12"/>
      <c r="K24" s="12"/>
      <c r="L24" s="12"/>
      <c r="M24" s="8"/>
      <c r="N24" s="13"/>
      <c r="O24" s="14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54" customFormat="1" ht="12.75" customHeight="1" x14ac:dyDescent="0.2">
      <c r="A25" s="8"/>
      <c r="B25" s="64"/>
      <c r="C25" s="8"/>
      <c r="D25" s="8"/>
      <c r="E25" s="12"/>
      <c r="F25" s="12"/>
      <c r="G25" s="12"/>
      <c r="H25" s="88"/>
      <c r="I25" s="88"/>
      <c r="J25" s="88"/>
      <c r="K25" s="88"/>
      <c r="L25" s="88"/>
      <c r="M25" s="88"/>
      <c r="N25" s="88"/>
      <c r="O25" s="8"/>
      <c r="P25" s="71"/>
      <c r="Q25" s="8"/>
      <c r="R25" s="8"/>
      <c r="S25" s="8"/>
      <c r="T25" s="8"/>
      <c r="U25" s="8"/>
      <c r="V25" s="8"/>
      <c r="W25" s="8"/>
      <c r="X25" s="8"/>
      <c r="Y25" s="8"/>
    </row>
    <row r="26" spans="1:25" s="54" customFormat="1" ht="13.5" customHeight="1" x14ac:dyDescent="0.2">
      <c r="A26" s="8"/>
      <c r="B26" s="64" t="s">
        <v>89</v>
      </c>
      <c r="C26" s="8"/>
      <c r="D26" s="117"/>
      <c r="E26" s="117"/>
      <c r="F26" s="114"/>
      <c r="G26" s="114"/>
      <c r="H26" s="116" t="s">
        <v>130</v>
      </c>
      <c r="I26" s="116"/>
      <c r="J26" s="116"/>
      <c r="K26" s="116"/>
      <c r="L26" s="116"/>
      <c r="M26" s="8"/>
      <c r="N26" s="8"/>
      <c r="O26" s="64" t="s">
        <v>88</v>
      </c>
      <c r="P26" s="8"/>
      <c r="Q26" s="8"/>
      <c r="R26" s="8"/>
      <c r="S26" s="8"/>
      <c r="T26" s="97"/>
      <c r="U26" s="114"/>
      <c r="V26" s="114"/>
      <c r="W26" s="115" t="s">
        <v>114</v>
      </c>
      <c r="X26" s="97"/>
      <c r="Y26" s="8"/>
    </row>
    <row r="27" spans="1:25" s="54" customFormat="1" ht="12.75" customHeight="1" x14ac:dyDescent="0.2">
      <c r="A27" s="8"/>
      <c r="B27" s="64"/>
      <c r="C27" s="8"/>
      <c r="D27" s="8"/>
      <c r="E27" s="118"/>
      <c r="F27" s="118"/>
      <c r="G27" s="118"/>
      <c r="H27" s="13"/>
      <c r="I27" s="13"/>
      <c r="J27" s="116"/>
      <c r="K27" s="116"/>
      <c r="L27" s="116"/>
      <c r="M27" s="8"/>
      <c r="N27" s="8"/>
      <c r="O27" s="64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54" customFormat="1" ht="15" customHeight="1" x14ac:dyDescent="0.2">
      <c r="A28" s="8"/>
      <c r="B28" s="64" t="s">
        <v>77</v>
      </c>
      <c r="C28" s="8"/>
      <c r="D28" s="8"/>
      <c r="E28" s="118"/>
      <c r="F28" s="114"/>
      <c r="G28" s="114"/>
      <c r="H28" s="90" t="s">
        <v>78</v>
      </c>
      <c r="I28" s="90"/>
      <c r="J28" s="116"/>
      <c r="K28" s="116"/>
      <c r="L28" s="116"/>
      <c r="M28" s="8"/>
      <c r="N28" s="8"/>
      <c r="O28" s="64" t="s">
        <v>87</v>
      </c>
      <c r="P28" s="8"/>
      <c r="Q28" s="8"/>
      <c r="R28" s="8"/>
      <c r="S28" s="8"/>
      <c r="T28" s="97"/>
      <c r="U28" s="114"/>
      <c r="V28" s="114"/>
      <c r="W28" s="115" t="s">
        <v>114</v>
      </c>
      <c r="X28" s="97"/>
      <c r="Y28" s="8"/>
    </row>
    <row r="29" spans="1:25" s="54" customFormat="1" x14ac:dyDescent="0.2">
      <c r="A29" s="8"/>
      <c r="B29" s="64"/>
      <c r="C29" s="8"/>
      <c r="D29" s="8"/>
      <c r="E29" s="118"/>
      <c r="F29" s="118"/>
      <c r="G29" s="117"/>
      <c r="H29" s="117"/>
      <c r="I29" s="117"/>
      <c r="J29" s="13"/>
      <c r="K29" s="13"/>
      <c r="L29" s="14"/>
      <c r="M29" s="8"/>
      <c r="N29" s="8"/>
      <c r="O29" s="64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54" customFormat="1" x14ac:dyDescent="0.2">
      <c r="A30" s="8"/>
      <c r="B30" s="64" t="s">
        <v>131</v>
      </c>
      <c r="C30" s="8"/>
      <c r="F30" s="114"/>
      <c r="G30" s="114"/>
      <c r="H30" s="90" t="s">
        <v>132</v>
      </c>
      <c r="I30" s="117"/>
      <c r="J30" s="90"/>
      <c r="K30" s="90"/>
      <c r="L30" s="14"/>
      <c r="M30" s="8"/>
      <c r="N30" s="8"/>
      <c r="O30" s="64" t="s">
        <v>86</v>
      </c>
      <c r="P30" s="8"/>
      <c r="Q30" s="8"/>
      <c r="R30" s="8"/>
      <c r="S30" s="8"/>
      <c r="T30" s="97"/>
      <c r="U30" s="114"/>
      <c r="V30" s="114"/>
      <c r="W30" s="115" t="s">
        <v>114</v>
      </c>
      <c r="X30" s="97"/>
      <c r="Y30" s="8"/>
    </row>
    <row r="31" spans="1:25" s="54" customFormat="1" x14ac:dyDescent="0.2">
      <c r="A31" s="8"/>
      <c r="B31" s="64" t="s">
        <v>133</v>
      </c>
      <c r="E31" s="57"/>
      <c r="F31" s="58"/>
      <c r="G31" s="113"/>
      <c r="H31" s="113"/>
      <c r="I31" s="113"/>
      <c r="J31" s="117"/>
      <c r="K31" s="117"/>
      <c r="L31" s="90"/>
      <c r="M31" s="14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54" customFormat="1" x14ac:dyDescent="0.2">
      <c r="A32" s="8"/>
      <c r="E32" s="57"/>
      <c r="F32" s="57"/>
      <c r="G32" s="59"/>
      <c r="H32" s="59"/>
      <c r="I32" s="59"/>
      <c r="J32" s="89"/>
      <c r="K32" s="89"/>
      <c r="L32" s="90"/>
      <c r="M32" s="14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2:13" s="54" customFormat="1" x14ac:dyDescent="0.2">
      <c r="E33" s="57"/>
      <c r="F33" s="57"/>
      <c r="G33" s="59"/>
      <c r="H33" s="59"/>
      <c r="I33" s="59"/>
      <c r="J33" s="59"/>
      <c r="K33" s="59"/>
      <c r="L33" s="51"/>
      <c r="M33" s="58"/>
    </row>
    <row r="34" spans="2:13" s="54" customFormat="1" x14ac:dyDescent="0.2">
      <c r="E34" s="57"/>
      <c r="F34" s="57"/>
      <c r="G34" s="59"/>
      <c r="H34" s="59"/>
      <c r="I34" s="59"/>
      <c r="J34" s="59"/>
      <c r="K34" s="59"/>
      <c r="L34" s="51"/>
      <c r="M34" s="58"/>
    </row>
    <row r="35" spans="2:13" s="54" customFormat="1" x14ac:dyDescent="0.2">
      <c r="B35" s="2"/>
      <c r="C35" s="7"/>
      <c r="D35" s="60"/>
      <c r="E35" s="61"/>
      <c r="F35" s="61"/>
      <c r="G35" s="61"/>
      <c r="H35" s="4"/>
      <c r="I35" s="4"/>
      <c r="J35" s="59"/>
      <c r="K35" s="59"/>
      <c r="L35" s="51"/>
      <c r="M35" s="58"/>
    </row>
    <row r="36" spans="2:13" s="54" customFormat="1" x14ac:dyDescent="0.2">
      <c r="B36" s="2"/>
      <c r="C36" s="7"/>
      <c r="D36" s="60"/>
      <c r="E36" s="61"/>
      <c r="F36" s="61"/>
      <c r="G36" s="61"/>
      <c r="H36" s="4"/>
      <c r="I36" s="4"/>
      <c r="J36" s="59"/>
      <c r="K36" s="59"/>
      <c r="L36" s="51"/>
      <c r="M36" s="58"/>
    </row>
  </sheetData>
  <sheetProtection selectLockedCells="1" selectUnlockedCells="1"/>
  <mergeCells count="34">
    <mergeCell ref="T18:T19"/>
    <mergeCell ref="U18:U19"/>
    <mergeCell ref="W18:W19"/>
    <mergeCell ref="I17:I19"/>
    <mergeCell ref="J17:J19"/>
    <mergeCell ref="K17:K19"/>
    <mergeCell ref="N18:O18"/>
    <mergeCell ref="P18:P19"/>
    <mergeCell ref="Q18:Q19"/>
    <mergeCell ref="R18:S18"/>
    <mergeCell ref="V18:V19"/>
    <mergeCell ref="H17:H19"/>
    <mergeCell ref="L17:L19"/>
    <mergeCell ref="M17:M19"/>
    <mergeCell ref="N17:W17"/>
    <mergeCell ref="A13:Y13"/>
    <mergeCell ref="D14:U14"/>
    <mergeCell ref="X15:Y15"/>
    <mergeCell ref="A17:A19"/>
    <mergeCell ref="B17:B19"/>
    <mergeCell ref="C17:C19"/>
    <mergeCell ref="D17:D19"/>
    <mergeCell ref="E17:E19"/>
    <mergeCell ref="F17:F19"/>
    <mergeCell ref="G17:G19"/>
    <mergeCell ref="X17:X19"/>
    <mergeCell ref="Y17:Y19"/>
    <mergeCell ref="A1:Y1"/>
    <mergeCell ref="A2:Y2"/>
    <mergeCell ref="W6:Y6"/>
    <mergeCell ref="W7:Y7"/>
    <mergeCell ref="D12:U12"/>
    <mergeCell ref="X12:Y12"/>
    <mergeCell ref="D11:W11"/>
  </mergeCells>
  <pageMargins left="0.31496062992125984" right="0.19685039370078741" top="0.55118110236220474" bottom="0.39370078740157483" header="0" footer="0"/>
  <pageSetup paperSize="9" scale="66" firstPageNumber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zoomScale="80" zoomScaleNormal="80" zoomScaleSheetLayoutView="77" workbookViewId="0">
      <selection activeCell="B26" sqref="B26:U31"/>
    </sheetView>
  </sheetViews>
  <sheetFormatPr defaultRowHeight="12.75" x14ac:dyDescent="0.2"/>
  <cols>
    <col min="1" max="1" width="4.5703125" style="7" customWidth="1"/>
    <col min="2" max="2" width="16.85546875" style="2" customWidth="1"/>
    <col min="3" max="3" width="6.28515625" style="7" customWidth="1"/>
    <col min="4" max="4" width="9.5703125" style="60" customWidth="1"/>
    <col min="5" max="5" width="8.7109375" style="61" customWidth="1"/>
    <col min="6" max="6" width="11.85546875" style="1" customWidth="1"/>
    <col min="7" max="7" width="8.42578125" style="5" customWidth="1"/>
    <col min="8" max="8" width="9.140625" style="6" customWidth="1"/>
    <col min="9" max="9" width="7.28515625" style="1" customWidth="1"/>
    <col min="10" max="10" width="9.85546875" style="1" customWidth="1"/>
    <col min="11" max="11" width="7.28515625" style="1" customWidth="1"/>
    <col min="12" max="12" width="8.7109375" style="1" customWidth="1"/>
    <col min="13" max="13" width="9.7109375" style="54" customWidth="1"/>
    <col min="14" max="14" width="9.42578125" style="1" customWidth="1"/>
    <col min="15" max="18" width="5.85546875" style="1" customWidth="1"/>
    <col min="19" max="19" width="14.28515625" style="7" customWidth="1"/>
    <col min="20" max="20" width="12.42578125" style="7" customWidth="1"/>
    <col min="21" max="21" width="13.28515625" style="7" customWidth="1"/>
    <col min="22" max="22" width="9.140625" style="7"/>
    <col min="23" max="23" width="11.7109375" style="7" customWidth="1"/>
    <col min="24" max="24" width="10.140625" style="7" customWidth="1"/>
    <col min="25" max="256" width="9.140625" style="7"/>
    <col min="257" max="257" width="4.5703125" style="7" customWidth="1"/>
    <col min="258" max="258" width="19.28515625" style="7" customWidth="1"/>
    <col min="259" max="259" width="15.7109375" style="7" customWidth="1"/>
    <col min="260" max="260" width="9.5703125" style="7" customWidth="1"/>
    <col min="261" max="261" width="8.7109375" style="7" customWidth="1"/>
    <col min="262" max="264" width="9.7109375" style="7" customWidth="1"/>
    <col min="265" max="265" width="11.85546875" style="7" customWidth="1"/>
    <col min="266" max="266" width="8.42578125" style="7" customWidth="1"/>
    <col min="267" max="267" width="9.140625" style="7" customWidth="1"/>
    <col min="268" max="268" width="5.85546875" style="7" customWidth="1"/>
    <col min="269" max="269" width="8.7109375" style="7" customWidth="1"/>
    <col min="270" max="270" width="9.85546875" style="7" customWidth="1"/>
    <col min="271" max="271" width="8.5703125" style="7" customWidth="1"/>
    <col min="272" max="272" width="8.7109375" style="7" customWidth="1"/>
    <col min="273" max="273" width="9.7109375" style="7" customWidth="1"/>
    <col min="274" max="274" width="11" style="7" customWidth="1"/>
    <col min="275" max="275" width="14.28515625" style="7" customWidth="1"/>
    <col min="276" max="276" width="12.42578125" style="7" customWidth="1"/>
    <col min="277" max="277" width="13.28515625" style="7" customWidth="1"/>
    <col min="278" max="278" width="9.140625" style="7"/>
    <col min="279" max="279" width="11.7109375" style="7" customWidth="1"/>
    <col min="280" max="280" width="10.140625" style="7" customWidth="1"/>
    <col min="281" max="512" width="9.140625" style="7"/>
    <col min="513" max="513" width="4.5703125" style="7" customWidth="1"/>
    <col min="514" max="514" width="19.28515625" style="7" customWidth="1"/>
    <col min="515" max="515" width="15.7109375" style="7" customWidth="1"/>
    <col min="516" max="516" width="9.5703125" style="7" customWidth="1"/>
    <col min="517" max="517" width="8.7109375" style="7" customWidth="1"/>
    <col min="518" max="520" width="9.7109375" style="7" customWidth="1"/>
    <col min="521" max="521" width="11.85546875" style="7" customWidth="1"/>
    <col min="522" max="522" width="8.42578125" style="7" customWidth="1"/>
    <col min="523" max="523" width="9.140625" style="7" customWidth="1"/>
    <col min="524" max="524" width="5.85546875" style="7" customWidth="1"/>
    <col min="525" max="525" width="8.7109375" style="7" customWidth="1"/>
    <col min="526" max="526" width="9.85546875" style="7" customWidth="1"/>
    <col min="527" max="527" width="8.5703125" style="7" customWidth="1"/>
    <col min="528" max="528" width="8.7109375" style="7" customWidth="1"/>
    <col min="529" max="529" width="9.7109375" style="7" customWidth="1"/>
    <col min="530" max="530" width="11" style="7" customWidth="1"/>
    <col min="531" max="531" width="14.28515625" style="7" customWidth="1"/>
    <col min="532" max="532" width="12.42578125" style="7" customWidth="1"/>
    <col min="533" max="533" width="13.28515625" style="7" customWidth="1"/>
    <col min="534" max="534" width="9.140625" style="7"/>
    <col min="535" max="535" width="11.7109375" style="7" customWidth="1"/>
    <col min="536" max="536" width="10.140625" style="7" customWidth="1"/>
    <col min="537" max="768" width="9.140625" style="7"/>
    <col min="769" max="769" width="4.5703125" style="7" customWidth="1"/>
    <col min="770" max="770" width="19.28515625" style="7" customWidth="1"/>
    <col min="771" max="771" width="15.7109375" style="7" customWidth="1"/>
    <col min="772" max="772" width="9.5703125" style="7" customWidth="1"/>
    <col min="773" max="773" width="8.7109375" style="7" customWidth="1"/>
    <col min="774" max="776" width="9.7109375" style="7" customWidth="1"/>
    <col min="777" max="777" width="11.85546875" style="7" customWidth="1"/>
    <col min="778" max="778" width="8.42578125" style="7" customWidth="1"/>
    <col min="779" max="779" width="9.140625" style="7" customWidth="1"/>
    <col min="780" max="780" width="5.85546875" style="7" customWidth="1"/>
    <col min="781" max="781" width="8.7109375" style="7" customWidth="1"/>
    <col min="782" max="782" width="9.85546875" style="7" customWidth="1"/>
    <col min="783" max="783" width="8.5703125" style="7" customWidth="1"/>
    <col min="784" max="784" width="8.7109375" style="7" customWidth="1"/>
    <col min="785" max="785" width="9.7109375" style="7" customWidth="1"/>
    <col min="786" max="786" width="11" style="7" customWidth="1"/>
    <col min="787" max="787" width="14.28515625" style="7" customWidth="1"/>
    <col min="788" max="788" width="12.42578125" style="7" customWidth="1"/>
    <col min="789" max="789" width="13.28515625" style="7" customWidth="1"/>
    <col min="790" max="790" width="9.140625" style="7"/>
    <col min="791" max="791" width="11.7109375" style="7" customWidth="1"/>
    <col min="792" max="792" width="10.140625" style="7" customWidth="1"/>
    <col min="793" max="1024" width="9.140625" style="7"/>
    <col min="1025" max="1025" width="4.5703125" style="7" customWidth="1"/>
    <col min="1026" max="1026" width="19.28515625" style="7" customWidth="1"/>
    <col min="1027" max="1027" width="15.7109375" style="7" customWidth="1"/>
    <col min="1028" max="1028" width="9.5703125" style="7" customWidth="1"/>
    <col min="1029" max="1029" width="8.7109375" style="7" customWidth="1"/>
    <col min="1030" max="1032" width="9.7109375" style="7" customWidth="1"/>
    <col min="1033" max="1033" width="11.85546875" style="7" customWidth="1"/>
    <col min="1034" max="1034" width="8.42578125" style="7" customWidth="1"/>
    <col min="1035" max="1035" width="9.140625" style="7" customWidth="1"/>
    <col min="1036" max="1036" width="5.85546875" style="7" customWidth="1"/>
    <col min="1037" max="1037" width="8.7109375" style="7" customWidth="1"/>
    <col min="1038" max="1038" width="9.85546875" style="7" customWidth="1"/>
    <col min="1039" max="1039" width="8.5703125" style="7" customWidth="1"/>
    <col min="1040" max="1040" width="8.7109375" style="7" customWidth="1"/>
    <col min="1041" max="1041" width="9.7109375" style="7" customWidth="1"/>
    <col min="1042" max="1042" width="11" style="7" customWidth="1"/>
    <col min="1043" max="1043" width="14.28515625" style="7" customWidth="1"/>
    <col min="1044" max="1044" width="12.42578125" style="7" customWidth="1"/>
    <col min="1045" max="1045" width="13.28515625" style="7" customWidth="1"/>
    <col min="1046" max="1046" width="9.140625" style="7"/>
    <col min="1047" max="1047" width="11.7109375" style="7" customWidth="1"/>
    <col min="1048" max="1048" width="10.140625" style="7" customWidth="1"/>
    <col min="1049" max="1280" width="9.140625" style="7"/>
    <col min="1281" max="1281" width="4.5703125" style="7" customWidth="1"/>
    <col min="1282" max="1282" width="19.28515625" style="7" customWidth="1"/>
    <col min="1283" max="1283" width="15.7109375" style="7" customWidth="1"/>
    <col min="1284" max="1284" width="9.5703125" style="7" customWidth="1"/>
    <col min="1285" max="1285" width="8.7109375" style="7" customWidth="1"/>
    <col min="1286" max="1288" width="9.7109375" style="7" customWidth="1"/>
    <col min="1289" max="1289" width="11.85546875" style="7" customWidth="1"/>
    <col min="1290" max="1290" width="8.42578125" style="7" customWidth="1"/>
    <col min="1291" max="1291" width="9.140625" style="7" customWidth="1"/>
    <col min="1292" max="1292" width="5.85546875" style="7" customWidth="1"/>
    <col min="1293" max="1293" width="8.7109375" style="7" customWidth="1"/>
    <col min="1294" max="1294" width="9.85546875" style="7" customWidth="1"/>
    <col min="1295" max="1295" width="8.5703125" style="7" customWidth="1"/>
    <col min="1296" max="1296" width="8.7109375" style="7" customWidth="1"/>
    <col min="1297" max="1297" width="9.7109375" style="7" customWidth="1"/>
    <col min="1298" max="1298" width="11" style="7" customWidth="1"/>
    <col min="1299" max="1299" width="14.28515625" style="7" customWidth="1"/>
    <col min="1300" max="1300" width="12.42578125" style="7" customWidth="1"/>
    <col min="1301" max="1301" width="13.28515625" style="7" customWidth="1"/>
    <col min="1302" max="1302" width="9.140625" style="7"/>
    <col min="1303" max="1303" width="11.7109375" style="7" customWidth="1"/>
    <col min="1304" max="1304" width="10.140625" style="7" customWidth="1"/>
    <col min="1305" max="1536" width="9.140625" style="7"/>
    <col min="1537" max="1537" width="4.5703125" style="7" customWidth="1"/>
    <col min="1538" max="1538" width="19.28515625" style="7" customWidth="1"/>
    <col min="1539" max="1539" width="15.7109375" style="7" customWidth="1"/>
    <col min="1540" max="1540" width="9.5703125" style="7" customWidth="1"/>
    <col min="1541" max="1541" width="8.7109375" style="7" customWidth="1"/>
    <col min="1542" max="1544" width="9.7109375" style="7" customWidth="1"/>
    <col min="1545" max="1545" width="11.85546875" style="7" customWidth="1"/>
    <col min="1546" max="1546" width="8.42578125" style="7" customWidth="1"/>
    <col min="1547" max="1547" width="9.140625" style="7" customWidth="1"/>
    <col min="1548" max="1548" width="5.85546875" style="7" customWidth="1"/>
    <col min="1549" max="1549" width="8.7109375" style="7" customWidth="1"/>
    <col min="1550" max="1550" width="9.85546875" style="7" customWidth="1"/>
    <col min="1551" max="1551" width="8.5703125" style="7" customWidth="1"/>
    <col min="1552" max="1552" width="8.7109375" style="7" customWidth="1"/>
    <col min="1553" max="1553" width="9.7109375" style="7" customWidth="1"/>
    <col min="1554" max="1554" width="11" style="7" customWidth="1"/>
    <col min="1555" max="1555" width="14.28515625" style="7" customWidth="1"/>
    <col min="1556" max="1556" width="12.42578125" style="7" customWidth="1"/>
    <col min="1557" max="1557" width="13.28515625" style="7" customWidth="1"/>
    <col min="1558" max="1558" width="9.140625" style="7"/>
    <col min="1559" max="1559" width="11.7109375" style="7" customWidth="1"/>
    <col min="1560" max="1560" width="10.140625" style="7" customWidth="1"/>
    <col min="1561" max="1792" width="9.140625" style="7"/>
    <col min="1793" max="1793" width="4.5703125" style="7" customWidth="1"/>
    <col min="1794" max="1794" width="19.28515625" style="7" customWidth="1"/>
    <col min="1795" max="1795" width="15.7109375" style="7" customWidth="1"/>
    <col min="1796" max="1796" width="9.5703125" style="7" customWidth="1"/>
    <col min="1797" max="1797" width="8.7109375" style="7" customWidth="1"/>
    <col min="1798" max="1800" width="9.7109375" style="7" customWidth="1"/>
    <col min="1801" max="1801" width="11.85546875" style="7" customWidth="1"/>
    <col min="1802" max="1802" width="8.42578125" style="7" customWidth="1"/>
    <col min="1803" max="1803" width="9.140625" style="7" customWidth="1"/>
    <col min="1804" max="1804" width="5.85546875" style="7" customWidth="1"/>
    <col min="1805" max="1805" width="8.7109375" style="7" customWidth="1"/>
    <col min="1806" max="1806" width="9.85546875" style="7" customWidth="1"/>
    <col min="1807" max="1807" width="8.5703125" style="7" customWidth="1"/>
    <col min="1808" max="1808" width="8.7109375" style="7" customWidth="1"/>
    <col min="1809" max="1809" width="9.7109375" style="7" customWidth="1"/>
    <col min="1810" max="1810" width="11" style="7" customWidth="1"/>
    <col min="1811" max="1811" width="14.28515625" style="7" customWidth="1"/>
    <col min="1812" max="1812" width="12.42578125" style="7" customWidth="1"/>
    <col min="1813" max="1813" width="13.28515625" style="7" customWidth="1"/>
    <col min="1814" max="1814" width="9.140625" style="7"/>
    <col min="1815" max="1815" width="11.7109375" style="7" customWidth="1"/>
    <col min="1816" max="1816" width="10.140625" style="7" customWidth="1"/>
    <col min="1817" max="2048" width="9.140625" style="7"/>
    <col min="2049" max="2049" width="4.5703125" style="7" customWidth="1"/>
    <col min="2050" max="2050" width="19.28515625" style="7" customWidth="1"/>
    <col min="2051" max="2051" width="15.7109375" style="7" customWidth="1"/>
    <col min="2052" max="2052" width="9.5703125" style="7" customWidth="1"/>
    <col min="2053" max="2053" width="8.7109375" style="7" customWidth="1"/>
    <col min="2054" max="2056" width="9.7109375" style="7" customWidth="1"/>
    <col min="2057" max="2057" width="11.85546875" style="7" customWidth="1"/>
    <col min="2058" max="2058" width="8.42578125" style="7" customWidth="1"/>
    <col min="2059" max="2059" width="9.140625" style="7" customWidth="1"/>
    <col min="2060" max="2060" width="5.85546875" style="7" customWidth="1"/>
    <col min="2061" max="2061" width="8.7109375" style="7" customWidth="1"/>
    <col min="2062" max="2062" width="9.85546875" style="7" customWidth="1"/>
    <col min="2063" max="2063" width="8.5703125" style="7" customWidth="1"/>
    <col min="2064" max="2064" width="8.7109375" style="7" customWidth="1"/>
    <col min="2065" max="2065" width="9.7109375" style="7" customWidth="1"/>
    <col min="2066" max="2066" width="11" style="7" customWidth="1"/>
    <col min="2067" max="2067" width="14.28515625" style="7" customWidth="1"/>
    <col min="2068" max="2068" width="12.42578125" style="7" customWidth="1"/>
    <col min="2069" max="2069" width="13.28515625" style="7" customWidth="1"/>
    <col min="2070" max="2070" width="9.140625" style="7"/>
    <col min="2071" max="2071" width="11.7109375" style="7" customWidth="1"/>
    <col min="2072" max="2072" width="10.140625" style="7" customWidth="1"/>
    <col min="2073" max="2304" width="9.140625" style="7"/>
    <col min="2305" max="2305" width="4.5703125" style="7" customWidth="1"/>
    <col min="2306" max="2306" width="19.28515625" style="7" customWidth="1"/>
    <col min="2307" max="2307" width="15.7109375" style="7" customWidth="1"/>
    <col min="2308" max="2308" width="9.5703125" style="7" customWidth="1"/>
    <col min="2309" max="2309" width="8.7109375" style="7" customWidth="1"/>
    <col min="2310" max="2312" width="9.7109375" style="7" customWidth="1"/>
    <col min="2313" max="2313" width="11.85546875" style="7" customWidth="1"/>
    <col min="2314" max="2314" width="8.42578125" style="7" customWidth="1"/>
    <col min="2315" max="2315" width="9.140625" style="7" customWidth="1"/>
    <col min="2316" max="2316" width="5.85546875" style="7" customWidth="1"/>
    <col min="2317" max="2317" width="8.7109375" style="7" customWidth="1"/>
    <col min="2318" max="2318" width="9.85546875" style="7" customWidth="1"/>
    <col min="2319" max="2319" width="8.5703125" style="7" customWidth="1"/>
    <col min="2320" max="2320" width="8.7109375" style="7" customWidth="1"/>
    <col min="2321" max="2321" width="9.7109375" style="7" customWidth="1"/>
    <col min="2322" max="2322" width="11" style="7" customWidth="1"/>
    <col min="2323" max="2323" width="14.28515625" style="7" customWidth="1"/>
    <col min="2324" max="2324" width="12.42578125" style="7" customWidth="1"/>
    <col min="2325" max="2325" width="13.28515625" style="7" customWidth="1"/>
    <col min="2326" max="2326" width="9.140625" style="7"/>
    <col min="2327" max="2327" width="11.7109375" style="7" customWidth="1"/>
    <col min="2328" max="2328" width="10.140625" style="7" customWidth="1"/>
    <col min="2329" max="2560" width="9.140625" style="7"/>
    <col min="2561" max="2561" width="4.5703125" style="7" customWidth="1"/>
    <col min="2562" max="2562" width="19.28515625" style="7" customWidth="1"/>
    <col min="2563" max="2563" width="15.7109375" style="7" customWidth="1"/>
    <col min="2564" max="2564" width="9.5703125" style="7" customWidth="1"/>
    <col min="2565" max="2565" width="8.7109375" style="7" customWidth="1"/>
    <col min="2566" max="2568" width="9.7109375" style="7" customWidth="1"/>
    <col min="2569" max="2569" width="11.85546875" style="7" customWidth="1"/>
    <col min="2570" max="2570" width="8.42578125" style="7" customWidth="1"/>
    <col min="2571" max="2571" width="9.140625" style="7" customWidth="1"/>
    <col min="2572" max="2572" width="5.85546875" style="7" customWidth="1"/>
    <col min="2573" max="2573" width="8.7109375" style="7" customWidth="1"/>
    <col min="2574" max="2574" width="9.85546875" style="7" customWidth="1"/>
    <col min="2575" max="2575" width="8.5703125" style="7" customWidth="1"/>
    <col min="2576" max="2576" width="8.7109375" style="7" customWidth="1"/>
    <col min="2577" max="2577" width="9.7109375" style="7" customWidth="1"/>
    <col min="2578" max="2578" width="11" style="7" customWidth="1"/>
    <col min="2579" max="2579" width="14.28515625" style="7" customWidth="1"/>
    <col min="2580" max="2580" width="12.42578125" style="7" customWidth="1"/>
    <col min="2581" max="2581" width="13.28515625" style="7" customWidth="1"/>
    <col min="2582" max="2582" width="9.140625" style="7"/>
    <col min="2583" max="2583" width="11.7109375" style="7" customWidth="1"/>
    <col min="2584" max="2584" width="10.140625" style="7" customWidth="1"/>
    <col min="2585" max="2816" width="9.140625" style="7"/>
    <col min="2817" max="2817" width="4.5703125" style="7" customWidth="1"/>
    <col min="2818" max="2818" width="19.28515625" style="7" customWidth="1"/>
    <col min="2819" max="2819" width="15.7109375" style="7" customWidth="1"/>
    <col min="2820" max="2820" width="9.5703125" style="7" customWidth="1"/>
    <col min="2821" max="2821" width="8.7109375" style="7" customWidth="1"/>
    <col min="2822" max="2824" width="9.7109375" style="7" customWidth="1"/>
    <col min="2825" max="2825" width="11.85546875" style="7" customWidth="1"/>
    <col min="2826" max="2826" width="8.42578125" style="7" customWidth="1"/>
    <col min="2827" max="2827" width="9.140625" style="7" customWidth="1"/>
    <col min="2828" max="2828" width="5.85546875" style="7" customWidth="1"/>
    <col min="2829" max="2829" width="8.7109375" style="7" customWidth="1"/>
    <col min="2830" max="2830" width="9.85546875" style="7" customWidth="1"/>
    <col min="2831" max="2831" width="8.5703125" style="7" customWidth="1"/>
    <col min="2832" max="2832" width="8.7109375" style="7" customWidth="1"/>
    <col min="2833" max="2833" width="9.7109375" style="7" customWidth="1"/>
    <col min="2834" max="2834" width="11" style="7" customWidth="1"/>
    <col min="2835" max="2835" width="14.28515625" style="7" customWidth="1"/>
    <col min="2836" max="2836" width="12.42578125" style="7" customWidth="1"/>
    <col min="2837" max="2837" width="13.28515625" style="7" customWidth="1"/>
    <col min="2838" max="2838" width="9.140625" style="7"/>
    <col min="2839" max="2839" width="11.7109375" style="7" customWidth="1"/>
    <col min="2840" max="2840" width="10.140625" style="7" customWidth="1"/>
    <col min="2841" max="3072" width="9.140625" style="7"/>
    <col min="3073" max="3073" width="4.5703125" style="7" customWidth="1"/>
    <col min="3074" max="3074" width="19.28515625" style="7" customWidth="1"/>
    <col min="3075" max="3075" width="15.7109375" style="7" customWidth="1"/>
    <col min="3076" max="3076" width="9.5703125" style="7" customWidth="1"/>
    <col min="3077" max="3077" width="8.7109375" style="7" customWidth="1"/>
    <col min="3078" max="3080" width="9.7109375" style="7" customWidth="1"/>
    <col min="3081" max="3081" width="11.85546875" style="7" customWidth="1"/>
    <col min="3082" max="3082" width="8.42578125" style="7" customWidth="1"/>
    <col min="3083" max="3083" width="9.140625" style="7" customWidth="1"/>
    <col min="3084" max="3084" width="5.85546875" style="7" customWidth="1"/>
    <col min="3085" max="3085" width="8.7109375" style="7" customWidth="1"/>
    <col min="3086" max="3086" width="9.85546875" style="7" customWidth="1"/>
    <col min="3087" max="3087" width="8.5703125" style="7" customWidth="1"/>
    <col min="3088" max="3088" width="8.7109375" style="7" customWidth="1"/>
    <col min="3089" max="3089" width="9.7109375" style="7" customWidth="1"/>
    <col min="3090" max="3090" width="11" style="7" customWidth="1"/>
    <col min="3091" max="3091" width="14.28515625" style="7" customWidth="1"/>
    <col min="3092" max="3092" width="12.42578125" style="7" customWidth="1"/>
    <col min="3093" max="3093" width="13.28515625" style="7" customWidth="1"/>
    <col min="3094" max="3094" width="9.140625" style="7"/>
    <col min="3095" max="3095" width="11.7109375" style="7" customWidth="1"/>
    <col min="3096" max="3096" width="10.140625" style="7" customWidth="1"/>
    <col min="3097" max="3328" width="9.140625" style="7"/>
    <col min="3329" max="3329" width="4.5703125" style="7" customWidth="1"/>
    <col min="3330" max="3330" width="19.28515625" style="7" customWidth="1"/>
    <col min="3331" max="3331" width="15.7109375" style="7" customWidth="1"/>
    <col min="3332" max="3332" width="9.5703125" style="7" customWidth="1"/>
    <col min="3333" max="3333" width="8.7109375" style="7" customWidth="1"/>
    <col min="3334" max="3336" width="9.7109375" style="7" customWidth="1"/>
    <col min="3337" max="3337" width="11.85546875" style="7" customWidth="1"/>
    <col min="3338" max="3338" width="8.42578125" style="7" customWidth="1"/>
    <col min="3339" max="3339" width="9.140625" style="7" customWidth="1"/>
    <col min="3340" max="3340" width="5.85546875" style="7" customWidth="1"/>
    <col min="3341" max="3341" width="8.7109375" style="7" customWidth="1"/>
    <col min="3342" max="3342" width="9.85546875" style="7" customWidth="1"/>
    <col min="3343" max="3343" width="8.5703125" style="7" customWidth="1"/>
    <col min="3344" max="3344" width="8.7109375" style="7" customWidth="1"/>
    <col min="3345" max="3345" width="9.7109375" style="7" customWidth="1"/>
    <col min="3346" max="3346" width="11" style="7" customWidth="1"/>
    <col min="3347" max="3347" width="14.28515625" style="7" customWidth="1"/>
    <col min="3348" max="3348" width="12.42578125" style="7" customWidth="1"/>
    <col min="3349" max="3349" width="13.28515625" style="7" customWidth="1"/>
    <col min="3350" max="3350" width="9.140625" style="7"/>
    <col min="3351" max="3351" width="11.7109375" style="7" customWidth="1"/>
    <col min="3352" max="3352" width="10.140625" style="7" customWidth="1"/>
    <col min="3353" max="3584" width="9.140625" style="7"/>
    <col min="3585" max="3585" width="4.5703125" style="7" customWidth="1"/>
    <col min="3586" max="3586" width="19.28515625" style="7" customWidth="1"/>
    <col min="3587" max="3587" width="15.7109375" style="7" customWidth="1"/>
    <col min="3588" max="3588" width="9.5703125" style="7" customWidth="1"/>
    <col min="3589" max="3589" width="8.7109375" style="7" customWidth="1"/>
    <col min="3590" max="3592" width="9.7109375" style="7" customWidth="1"/>
    <col min="3593" max="3593" width="11.85546875" style="7" customWidth="1"/>
    <col min="3594" max="3594" width="8.42578125" style="7" customWidth="1"/>
    <col min="3595" max="3595" width="9.140625" style="7" customWidth="1"/>
    <col min="3596" max="3596" width="5.85546875" style="7" customWidth="1"/>
    <col min="3597" max="3597" width="8.7109375" style="7" customWidth="1"/>
    <col min="3598" max="3598" width="9.85546875" style="7" customWidth="1"/>
    <col min="3599" max="3599" width="8.5703125" style="7" customWidth="1"/>
    <col min="3600" max="3600" width="8.7109375" style="7" customWidth="1"/>
    <col min="3601" max="3601" width="9.7109375" style="7" customWidth="1"/>
    <col min="3602" max="3602" width="11" style="7" customWidth="1"/>
    <col min="3603" max="3603" width="14.28515625" style="7" customWidth="1"/>
    <col min="3604" max="3604" width="12.42578125" style="7" customWidth="1"/>
    <col min="3605" max="3605" width="13.28515625" style="7" customWidth="1"/>
    <col min="3606" max="3606" width="9.140625" style="7"/>
    <col min="3607" max="3607" width="11.7109375" style="7" customWidth="1"/>
    <col min="3608" max="3608" width="10.140625" style="7" customWidth="1"/>
    <col min="3609" max="3840" width="9.140625" style="7"/>
    <col min="3841" max="3841" width="4.5703125" style="7" customWidth="1"/>
    <col min="3842" max="3842" width="19.28515625" style="7" customWidth="1"/>
    <col min="3843" max="3843" width="15.7109375" style="7" customWidth="1"/>
    <col min="3844" max="3844" width="9.5703125" style="7" customWidth="1"/>
    <col min="3845" max="3845" width="8.7109375" style="7" customWidth="1"/>
    <col min="3846" max="3848" width="9.7109375" style="7" customWidth="1"/>
    <col min="3849" max="3849" width="11.85546875" style="7" customWidth="1"/>
    <col min="3850" max="3850" width="8.42578125" style="7" customWidth="1"/>
    <col min="3851" max="3851" width="9.140625" style="7" customWidth="1"/>
    <col min="3852" max="3852" width="5.85546875" style="7" customWidth="1"/>
    <col min="3853" max="3853" width="8.7109375" style="7" customWidth="1"/>
    <col min="3854" max="3854" width="9.85546875" style="7" customWidth="1"/>
    <col min="3855" max="3855" width="8.5703125" style="7" customWidth="1"/>
    <col min="3856" max="3856" width="8.7109375" style="7" customWidth="1"/>
    <col min="3857" max="3857" width="9.7109375" style="7" customWidth="1"/>
    <col min="3858" max="3858" width="11" style="7" customWidth="1"/>
    <col min="3859" max="3859" width="14.28515625" style="7" customWidth="1"/>
    <col min="3860" max="3860" width="12.42578125" style="7" customWidth="1"/>
    <col min="3861" max="3861" width="13.28515625" style="7" customWidth="1"/>
    <col min="3862" max="3862" width="9.140625" style="7"/>
    <col min="3863" max="3863" width="11.7109375" style="7" customWidth="1"/>
    <col min="3864" max="3864" width="10.140625" style="7" customWidth="1"/>
    <col min="3865" max="4096" width="9.140625" style="7"/>
    <col min="4097" max="4097" width="4.5703125" style="7" customWidth="1"/>
    <col min="4098" max="4098" width="19.28515625" style="7" customWidth="1"/>
    <col min="4099" max="4099" width="15.7109375" style="7" customWidth="1"/>
    <col min="4100" max="4100" width="9.5703125" style="7" customWidth="1"/>
    <col min="4101" max="4101" width="8.7109375" style="7" customWidth="1"/>
    <col min="4102" max="4104" width="9.7109375" style="7" customWidth="1"/>
    <col min="4105" max="4105" width="11.85546875" style="7" customWidth="1"/>
    <col min="4106" max="4106" width="8.42578125" style="7" customWidth="1"/>
    <col min="4107" max="4107" width="9.140625" style="7" customWidth="1"/>
    <col min="4108" max="4108" width="5.85546875" style="7" customWidth="1"/>
    <col min="4109" max="4109" width="8.7109375" style="7" customWidth="1"/>
    <col min="4110" max="4110" width="9.85546875" style="7" customWidth="1"/>
    <col min="4111" max="4111" width="8.5703125" style="7" customWidth="1"/>
    <col min="4112" max="4112" width="8.7109375" style="7" customWidth="1"/>
    <col min="4113" max="4113" width="9.7109375" style="7" customWidth="1"/>
    <col min="4114" max="4114" width="11" style="7" customWidth="1"/>
    <col min="4115" max="4115" width="14.28515625" style="7" customWidth="1"/>
    <col min="4116" max="4116" width="12.42578125" style="7" customWidth="1"/>
    <col min="4117" max="4117" width="13.28515625" style="7" customWidth="1"/>
    <col min="4118" max="4118" width="9.140625" style="7"/>
    <col min="4119" max="4119" width="11.7109375" style="7" customWidth="1"/>
    <col min="4120" max="4120" width="10.140625" style="7" customWidth="1"/>
    <col min="4121" max="4352" width="9.140625" style="7"/>
    <col min="4353" max="4353" width="4.5703125" style="7" customWidth="1"/>
    <col min="4354" max="4354" width="19.28515625" style="7" customWidth="1"/>
    <col min="4355" max="4355" width="15.7109375" style="7" customWidth="1"/>
    <col min="4356" max="4356" width="9.5703125" style="7" customWidth="1"/>
    <col min="4357" max="4357" width="8.7109375" style="7" customWidth="1"/>
    <col min="4358" max="4360" width="9.7109375" style="7" customWidth="1"/>
    <col min="4361" max="4361" width="11.85546875" style="7" customWidth="1"/>
    <col min="4362" max="4362" width="8.42578125" style="7" customWidth="1"/>
    <col min="4363" max="4363" width="9.140625" style="7" customWidth="1"/>
    <col min="4364" max="4364" width="5.85546875" style="7" customWidth="1"/>
    <col min="4365" max="4365" width="8.7109375" style="7" customWidth="1"/>
    <col min="4366" max="4366" width="9.85546875" style="7" customWidth="1"/>
    <col min="4367" max="4367" width="8.5703125" style="7" customWidth="1"/>
    <col min="4368" max="4368" width="8.7109375" style="7" customWidth="1"/>
    <col min="4369" max="4369" width="9.7109375" style="7" customWidth="1"/>
    <col min="4370" max="4370" width="11" style="7" customWidth="1"/>
    <col min="4371" max="4371" width="14.28515625" style="7" customWidth="1"/>
    <col min="4372" max="4372" width="12.42578125" style="7" customWidth="1"/>
    <col min="4373" max="4373" width="13.28515625" style="7" customWidth="1"/>
    <col min="4374" max="4374" width="9.140625" style="7"/>
    <col min="4375" max="4375" width="11.7109375" style="7" customWidth="1"/>
    <col min="4376" max="4376" width="10.140625" style="7" customWidth="1"/>
    <col min="4377" max="4608" width="9.140625" style="7"/>
    <col min="4609" max="4609" width="4.5703125" style="7" customWidth="1"/>
    <col min="4610" max="4610" width="19.28515625" style="7" customWidth="1"/>
    <col min="4611" max="4611" width="15.7109375" style="7" customWidth="1"/>
    <col min="4612" max="4612" width="9.5703125" style="7" customWidth="1"/>
    <col min="4613" max="4613" width="8.7109375" style="7" customWidth="1"/>
    <col min="4614" max="4616" width="9.7109375" style="7" customWidth="1"/>
    <col min="4617" max="4617" width="11.85546875" style="7" customWidth="1"/>
    <col min="4618" max="4618" width="8.42578125" style="7" customWidth="1"/>
    <col min="4619" max="4619" width="9.140625" style="7" customWidth="1"/>
    <col min="4620" max="4620" width="5.85546875" style="7" customWidth="1"/>
    <col min="4621" max="4621" width="8.7109375" style="7" customWidth="1"/>
    <col min="4622" max="4622" width="9.85546875" style="7" customWidth="1"/>
    <col min="4623" max="4623" width="8.5703125" style="7" customWidth="1"/>
    <col min="4624" max="4624" width="8.7109375" style="7" customWidth="1"/>
    <col min="4625" max="4625" width="9.7109375" style="7" customWidth="1"/>
    <col min="4626" max="4626" width="11" style="7" customWidth="1"/>
    <col min="4627" max="4627" width="14.28515625" style="7" customWidth="1"/>
    <col min="4628" max="4628" width="12.42578125" style="7" customWidth="1"/>
    <col min="4629" max="4629" width="13.28515625" style="7" customWidth="1"/>
    <col min="4630" max="4630" width="9.140625" style="7"/>
    <col min="4631" max="4631" width="11.7109375" style="7" customWidth="1"/>
    <col min="4632" max="4632" width="10.140625" style="7" customWidth="1"/>
    <col min="4633" max="4864" width="9.140625" style="7"/>
    <col min="4865" max="4865" width="4.5703125" style="7" customWidth="1"/>
    <col min="4866" max="4866" width="19.28515625" style="7" customWidth="1"/>
    <col min="4867" max="4867" width="15.7109375" style="7" customWidth="1"/>
    <col min="4868" max="4868" width="9.5703125" style="7" customWidth="1"/>
    <col min="4869" max="4869" width="8.7109375" style="7" customWidth="1"/>
    <col min="4870" max="4872" width="9.7109375" style="7" customWidth="1"/>
    <col min="4873" max="4873" width="11.85546875" style="7" customWidth="1"/>
    <col min="4874" max="4874" width="8.42578125" style="7" customWidth="1"/>
    <col min="4875" max="4875" width="9.140625" style="7" customWidth="1"/>
    <col min="4876" max="4876" width="5.85546875" style="7" customWidth="1"/>
    <col min="4877" max="4877" width="8.7109375" style="7" customWidth="1"/>
    <col min="4878" max="4878" width="9.85546875" style="7" customWidth="1"/>
    <col min="4879" max="4879" width="8.5703125" style="7" customWidth="1"/>
    <col min="4880" max="4880" width="8.7109375" style="7" customWidth="1"/>
    <col min="4881" max="4881" width="9.7109375" style="7" customWidth="1"/>
    <col min="4882" max="4882" width="11" style="7" customWidth="1"/>
    <col min="4883" max="4883" width="14.28515625" style="7" customWidth="1"/>
    <col min="4884" max="4884" width="12.42578125" style="7" customWidth="1"/>
    <col min="4885" max="4885" width="13.28515625" style="7" customWidth="1"/>
    <col min="4886" max="4886" width="9.140625" style="7"/>
    <col min="4887" max="4887" width="11.7109375" style="7" customWidth="1"/>
    <col min="4888" max="4888" width="10.140625" style="7" customWidth="1"/>
    <col min="4889" max="5120" width="9.140625" style="7"/>
    <col min="5121" max="5121" width="4.5703125" style="7" customWidth="1"/>
    <col min="5122" max="5122" width="19.28515625" style="7" customWidth="1"/>
    <col min="5123" max="5123" width="15.7109375" style="7" customWidth="1"/>
    <col min="5124" max="5124" width="9.5703125" style="7" customWidth="1"/>
    <col min="5125" max="5125" width="8.7109375" style="7" customWidth="1"/>
    <col min="5126" max="5128" width="9.7109375" style="7" customWidth="1"/>
    <col min="5129" max="5129" width="11.85546875" style="7" customWidth="1"/>
    <col min="5130" max="5130" width="8.42578125" style="7" customWidth="1"/>
    <col min="5131" max="5131" width="9.140625" style="7" customWidth="1"/>
    <col min="5132" max="5132" width="5.85546875" style="7" customWidth="1"/>
    <col min="5133" max="5133" width="8.7109375" style="7" customWidth="1"/>
    <col min="5134" max="5134" width="9.85546875" style="7" customWidth="1"/>
    <col min="5135" max="5135" width="8.5703125" style="7" customWidth="1"/>
    <col min="5136" max="5136" width="8.7109375" style="7" customWidth="1"/>
    <col min="5137" max="5137" width="9.7109375" style="7" customWidth="1"/>
    <col min="5138" max="5138" width="11" style="7" customWidth="1"/>
    <col min="5139" max="5139" width="14.28515625" style="7" customWidth="1"/>
    <col min="5140" max="5140" width="12.42578125" style="7" customWidth="1"/>
    <col min="5141" max="5141" width="13.28515625" style="7" customWidth="1"/>
    <col min="5142" max="5142" width="9.140625" style="7"/>
    <col min="5143" max="5143" width="11.7109375" style="7" customWidth="1"/>
    <col min="5144" max="5144" width="10.140625" style="7" customWidth="1"/>
    <col min="5145" max="5376" width="9.140625" style="7"/>
    <col min="5377" max="5377" width="4.5703125" style="7" customWidth="1"/>
    <col min="5378" max="5378" width="19.28515625" style="7" customWidth="1"/>
    <col min="5379" max="5379" width="15.7109375" style="7" customWidth="1"/>
    <col min="5380" max="5380" width="9.5703125" style="7" customWidth="1"/>
    <col min="5381" max="5381" width="8.7109375" style="7" customWidth="1"/>
    <col min="5382" max="5384" width="9.7109375" style="7" customWidth="1"/>
    <col min="5385" max="5385" width="11.85546875" style="7" customWidth="1"/>
    <col min="5386" max="5386" width="8.42578125" style="7" customWidth="1"/>
    <col min="5387" max="5387" width="9.140625" style="7" customWidth="1"/>
    <col min="5388" max="5388" width="5.85546875" style="7" customWidth="1"/>
    <col min="5389" max="5389" width="8.7109375" style="7" customWidth="1"/>
    <col min="5390" max="5390" width="9.85546875" style="7" customWidth="1"/>
    <col min="5391" max="5391" width="8.5703125" style="7" customWidth="1"/>
    <col min="5392" max="5392" width="8.7109375" style="7" customWidth="1"/>
    <col min="5393" max="5393" width="9.7109375" style="7" customWidth="1"/>
    <col min="5394" max="5394" width="11" style="7" customWidth="1"/>
    <col min="5395" max="5395" width="14.28515625" style="7" customWidth="1"/>
    <col min="5396" max="5396" width="12.42578125" style="7" customWidth="1"/>
    <col min="5397" max="5397" width="13.28515625" style="7" customWidth="1"/>
    <col min="5398" max="5398" width="9.140625" style="7"/>
    <col min="5399" max="5399" width="11.7109375" style="7" customWidth="1"/>
    <col min="5400" max="5400" width="10.140625" style="7" customWidth="1"/>
    <col min="5401" max="5632" width="9.140625" style="7"/>
    <col min="5633" max="5633" width="4.5703125" style="7" customWidth="1"/>
    <col min="5634" max="5634" width="19.28515625" style="7" customWidth="1"/>
    <col min="5635" max="5635" width="15.7109375" style="7" customWidth="1"/>
    <col min="5636" max="5636" width="9.5703125" style="7" customWidth="1"/>
    <col min="5637" max="5637" width="8.7109375" style="7" customWidth="1"/>
    <col min="5638" max="5640" width="9.7109375" style="7" customWidth="1"/>
    <col min="5641" max="5641" width="11.85546875" style="7" customWidth="1"/>
    <col min="5642" max="5642" width="8.42578125" style="7" customWidth="1"/>
    <col min="5643" max="5643" width="9.140625" style="7" customWidth="1"/>
    <col min="5644" max="5644" width="5.85546875" style="7" customWidth="1"/>
    <col min="5645" max="5645" width="8.7109375" style="7" customWidth="1"/>
    <col min="5646" max="5646" width="9.85546875" style="7" customWidth="1"/>
    <col min="5647" max="5647" width="8.5703125" style="7" customWidth="1"/>
    <col min="5648" max="5648" width="8.7109375" style="7" customWidth="1"/>
    <col min="5649" max="5649" width="9.7109375" style="7" customWidth="1"/>
    <col min="5650" max="5650" width="11" style="7" customWidth="1"/>
    <col min="5651" max="5651" width="14.28515625" style="7" customWidth="1"/>
    <col min="5652" max="5652" width="12.42578125" style="7" customWidth="1"/>
    <col min="5653" max="5653" width="13.28515625" style="7" customWidth="1"/>
    <col min="5654" max="5654" width="9.140625" style="7"/>
    <col min="5655" max="5655" width="11.7109375" style="7" customWidth="1"/>
    <col min="5656" max="5656" width="10.140625" style="7" customWidth="1"/>
    <col min="5657" max="5888" width="9.140625" style="7"/>
    <col min="5889" max="5889" width="4.5703125" style="7" customWidth="1"/>
    <col min="5890" max="5890" width="19.28515625" style="7" customWidth="1"/>
    <col min="5891" max="5891" width="15.7109375" style="7" customWidth="1"/>
    <col min="5892" max="5892" width="9.5703125" style="7" customWidth="1"/>
    <col min="5893" max="5893" width="8.7109375" style="7" customWidth="1"/>
    <col min="5894" max="5896" width="9.7109375" style="7" customWidth="1"/>
    <col min="5897" max="5897" width="11.85546875" style="7" customWidth="1"/>
    <col min="5898" max="5898" width="8.42578125" style="7" customWidth="1"/>
    <col min="5899" max="5899" width="9.140625" style="7" customWidth="1"/>
    <col min="5900" max="5900" width="5.85546875" style="7" customWidth="1"/>
    <col min="5901" max="5901" width="8.7109375" style="7" customWidth="1"/>
    <col min="5902" max="5902" width="9.85546875" style="7" customWidth="1"/>
    <col min="5903" max="5903" width="8.5703125" style="7" customWidth="1"/>
    <col min="5904" max="5904" width="8.7109375" style="7" customWidth="1"/>
    <col min="5905" max="5905" width="9.7109375" style="7" customWidth="1"/>
    <col min="5906" max="5906" width="11" style="7" customWidth="1"/>
    <col min="5907" max="5907" width="14.28515625" style="7" customWidth="1"/>
    <col min="5908" max="5908" width="12.42578125" style="7" customWidth="1"/>
    <col min="5909" max="5909" width="13.28515625" style="7" customWidth="1"/>
    <col min="5910" max="5910" width="9.140625" style="7"/>
    <col min="5911" max="5911" width="11.7109375" style="7" customWidth="1"/>
    <col min="5912" max="5912" width="10.140625" style="7" customWidth="1"/>
    <col min="5913" max="6144" width="9.140625" style="7"/>
    <col min="6145" max="6145" width="4.5703125" style="7" customWidth="1"/>
    <col min="6146" max="6146" width="19.28515625" style="7" customWidth="1"/>
    <col min="6147" max="6147" width="15.7109375" style="7" customWidth="1"/>
    <col min="6148" max="6148" width="9.5703125" style="7" customWidth="1"/>
    <col min="6149" max="6149" width="8.7109375" style="7" customWidth="1"/>
    <col min="6150" max="6152" width="9.7109375" style="7" customWidth="1"/>
    <col min="6153" max="6153" width="11.85546875" style="7" customWidth="1"/>
    <col min="6154" max="6154" width="8.42578125" style="7" customWidth="1"/>
    <col min="6155" max="6155" width="9.140625" style="7" customWidth="1"/>
    <col min="6156" max="6156" width="5.85546875" style="7" customWidth="1"/>
    <col min="6157" max="6157" width="8.7109375" style="7" customWidth="1"/>
    <col min="6158" max="6158" width="9.85546875" style="7" customWidth="1"/>
    <col min="6159" max="6159" width="8.5703125" style="7" customWidth="1"/>
    <col min="6160" max="6160" width="8.7109375" style="7" customWidth="1"/>
    <col min="6161" max="6161" width="9.7109375" style="7" customWidth="1"/>
    <col min="6162" max="6162" width="11" style="7" customWidth="1"/>
    <col min="6163" max="6163" width="14.28515625" style="7" customWidth="1"/>
    <col min="6164" max="6164" width="12.42578125" style="7" customWidth="1"/>
    <col min="6165" max="6165" width="13.28515625" style="7" customWidth="1"/>
    <col min="6166" max="6166" width="9.140625" style="7"/>
    <col min="6167" max="6167" width="11.7109375" style="7" customWidth="1"/>
    <col min="6168" max="6168" width="10.140625" style="7" customWidth="1"/>
    <col min="6169" max="6400" width="9.140625" style="7"/>
    <col min="6401" max="6401" width="4.5703125" style="7" customWidth="1"/>
    <col min="6402" max="6402" width="19.28515625" style="7" customWidth="1"/>
    <col min="6403" max="6403" width="15.7109375" style="7" customWidth="1"/>
    <col min="6404" max="6404" width="9.5703125" style="7" customWidth="1"/>
    <col min="6405" max="6405" width="8.7109375" style="7" customWidth="1"/>
    <col min="6406" max="6408" width="9.7109375" style="7" customWidth="1"/>
    <col min="6409" max="6409" width="11.85546875" style="7" customWidth="1"/>
    <col min="6410" max="6410" width="8.42578125" style="7" customWidth="1"/>
    <col min="6411" max="6411" width="9.140625" style="7" customWidth="1"/>
    <col min="6412" max="6412" width="5.85546875" style="7" customWidth="1"/>
    <col min="6413" max="6413" width="8.7109375" style="7" customWidth="1"/>
    <col min="6414" max="6414" width="9.85546875" style="7" customWidth="1"/>
    <col min="6415" max="6415" width="8.5703125" style="7" customWidth="1"/>
    <col min="6416" max="6416" width="8.7109375" style="7" customWidth="1"/>
    <col min="6417" max="6417" width="9.7109375" style="7" customWidth="1"/>
    <col min="6418" max="6418" width="11" style="7" customWidth="1"/>
    <col min="6419" max="6419" width="14.28515625" style="7" customWidth="1"/>
    <col min="6420" max="6420" width="12.42578125" style="7" customWidth="1"/>
    <col min="6421" max="6421" width="13.28515625" style="7" customWidth="1"/>
    <col min="6422" max="6422" width="9.140625" style="7"/>
    <col min="6423" max="6423" width="11.7109375" style="7" customWidth="1"/>
    <col min="6424" max="6424" width="10.140625" style="7" customWidth="1"/>
    <col min="6425" max="6656" width="9.140625" style="7"/>
    <col min="6657" max="6657" width="4.5703125" style="7" customWidth="1"/>
    <col min="6658" max="6658" width="19.28515625" style="7" customWidth="1"/>
    <col min="6659" max="6659" width="15.7109375" style="7" customWidth="1"/>
    <col min="6660" max="6660" width="9.5703125" style="7" customWidth="1"/>
    <col min="6661" max="6661" width="8.7109375" style="7" customWidth="1"/>
    <col min="6662" max="6664" width="9.7109375" style="7" customWidth="1"/>
    <col min="6665" max="6665" width="11.85546875" style="7" customWidth="1"/>
    <col min="6666" max="6666" width="8.42578125" style="7" customWidth="1"/>
    <col min="6667" max="6667" width="9.140625" style="7" customWidth="1"/>
    <col min="6668" max="6668" width="5.85546875" style="7" customWidth="1"/>
    <col min="6669" max="6669" width="8.7109375" style="7" customWidth="1"/>
    <col min="6670" max="6670" width="9.85546875" style="7" customWidth="1"/>
    <col min="6671" max="6671" width="8.5703125" style="7" customWidth="1"/>
    <col min="6672" max="6672" width="8.7109375" style="7" customWidth="1"/>
    <col min="6673" max="6673" width="9.7109375" style="7" customWidth="1"/>
    <col min="6674" max="6674" width="11" style="7" customWidth="1"/>
    <col min="6675" max="6675" width="14.28515625" style="7" customWidth="1"/>
    <col min="6676" max="6676" width="12.42578125" style="7" customWidth="1"/>
    <col min="6677" max="6677" width="13.28515625" style="7" customWidth="1"/>
    <col min="6678" max="6678" width="9.140625" style="7"/>
    <col min="6679" max="6679" width="11.7109375" style="7" customWidth="1"/>
    <col min="6680" max="6680" width="10.140625" style="7" customWidth="1"/>
    <col min="6681" max="6912" width="9.140625" style="7"/>
    <col min="6913" max="6913" width="4.5703125" style="7" customWidth="1"/>
    <col min="6914" max="6914" width="19.28515625" style="7" customWidth="1"/>
    <col min="6915" max="6915" width="15.7109375" style="7" customWidth="1"/>
    <col min="6916" max="6916" width="9.5703125" style="7" customWidth="1"/>
    <col min="6917" max="6917" width="8.7109375" style="7" customWidth="1"/>
    <col min="6918" max="6920" width="9.7109375" style="7" customWidth="1"/>
    <col min="6921" max="6921" width="11.85546875" style="7" customWidth="1"/>
    <col min="6922" max="6922" width="8.42578125" style="7" customWidth="1"/>
    <col min="6923" max="6923" width="9.140625" style="7" customWidth="1"/>
    <col min="6924" max="6924" width="5.85546875" style="7" customWidth="1"/>
    <col min="6925" max="6925" width="8.7109375" style="7" customWidth="1"/>
    <col min="6926" max="6926" width="9.85546875" style="7" customWidth="1"/>
    <col min="6927" max="6927" width="8.5703125" style="7" customWidth="1"/>
    <col min="6928" max="6928" width="8.7109375" style="7" customWidth="1"/>
    <col min="6929" max="6929" width="9.7109375" style="7" customWidth="1"/>
    <col min="6930" max="6930" width="11" style="7" customWidth="1"/>
    <col min="6931" max="6931" width="14.28515625" style="7" customWidth="1"/>
    <col min="6932" max="6932" width="12.42578125" style="7" customWidth="1"/>
    <col min="6933" max="6933" width="13.28515625" style="7" customWidth="1"/>
    <col min="6934" max="6934" width="9.140625" style="7"/>
    <col min="6935" max="6935" width="11.7109375" style="7" customWidth="1"/>
    <col min="6936" max="6936" width="10.140625" style="7" customWidth="1"/>
    <col min="6937" max="7168" width="9.140625" style="7"/>
    <col min="7169" max="7169" width="4.5703125" style="7" customWidth="1"/>
    <col min="7170" max="7170" width="19.28515625" style="7" customWidth="1"/>
    <col min="7171" max="7171" width="15.7109375" style="7" customWidth="1"/>
    <col min="7172" max="7172" width="9.5703125" style="7" customWidth="1"/>
    <col min="7173" max="7173" width="8.7109375" style="7" customWidth="1"/>
    <col min="7174" max="7176" width="9.7109375" style="7" customWidth="1"/>
    <col min="7177" max="7177" width="11.85546875" style="7" customWidth="1"/>
    <col min="7178" max="7178" width="8.42578125" style="7" customWidth="1"/>
    <col min="7179" max="7179" width="9.140625" style="7" customWidth="1"/>
    <col min="7180" max="7180" width="5.85546875" style="7" customWidth="1"/>
    <col min="7181" max="7181" width="8.7109375" style="7" customWidth="1"/>
    <col min="7182" max="7182" width="9.85546875" style="7" customWidth="1"/>
    <col min="7183" max="7183" width="8.5703125" style="7" customWidth="1"/>
    <col min="7184" max="7184" width="8.7109375" style="7" customWidth="1"/>
    <col min="7185" max="7185" width="9.7109375" style="7" customWidth="1"/>
    <col min="7186" max="7186" width="11" style="7" customWidth="1"/>
    <col min="7187" max="7187" width="14.28515625" style="7" customWidth="1"/>
    <col min="7188" max="7188" width="12.42578125" style="7" customWidth="1"/>
    <col min="7189" max="7189" width="13.28515625" style="7" customWidth="1"/>
    <col min="7190" max="7190" width="9.140625" style="7"/>
    <col min="7191" max="7191" width="11.7109375" style="7" customWidth="1"/>
    <col min="7192" max="7192" width="10.140625" style="7" customWidth="1"/>
    <col min="7193" max="7424" width="9.140625" style="7"/>
    <col min="7425" max="7425" width="4.5703125" style="7" customWidth="1"/>
    <col min="7426" max="7426" width="19.28515625" style="7" customWidth="1"/>
    <col min="7427" max="7427" width="15.7109375" style="7" customWidth="1"/>
    <col min="7428" max="7428" width="9.5703125" style="7" customWidth="1"/>
    <col min="7429" max="7429" width="8.7109375" style="7" customWidth="1"/>
    <col min="7430" max="7432" width="9.7109375" style="7" customWidth="1"/>
    <col min="7433" max="7433" width="11.85546875" style="7" customWidth="1"/>
    <col min="7434" max="7434" width="8.42578125" style="7" customWidth="1"/>
    <col min="7435" max="7435" width="9.140625" style="7" customWidth="1"/>
    <col min="7436" max="7436" width="5.85546875" style="7" customWidth="1"/>
    <col min="7437" max="7437" width="8.7109375" style="7" customWidth="1"/>
    <col min="7438" max="7438" width="9.85546875" style="7" customWidth="1"/>
    <col min="7439" max="7439" width="8.5703125" style="7" customWidth="1"/>
    <col min="7440" max="7440" width="8.7109375" style="7" customWidth="1"/>
    <col min="7441" max="7441" width="9.7109375" style="7" customWidth="1"/>
    <col min="7442" max="7442" width="11" style="7" customWidth="1"/>
    <col min="7443" max="7443" width="14.28515625" style="7" customWidth="1"/>
    <col min="7444" max="7444" width="12.42578125" style="7" customWidth="1"/>
    <col min="7445" max="7445" width="13.28515625" style="7" customWidth="1"/>
    <col min="7446" max="7446" width="9.140625" style="7"/>
    <col min="7447" max="7447" width="11.7109375" style="7" customWidth="1"/>
    <col min="7448" max="7448" width="10.140625" style="7" customWidth="1"/>
    <col min="7449" max="7680" width="9.140625" style="7"/>
    <col min="7681" max="7681" width="4.5703125" style="7" customWidth="1"/>
    <col min="7682" max="7682" width="19.28515625" style="7" customWidth="1"/>
    <col min="7683" max="7683" width="15.7109375" style="7" customWidth="1"/>
    <col min="7684" max="7684" width="9.5703125" style="7" customWidth="1"/>
    <col min="7685" max="7685" width="8.7109375" style="7" customWidth="1"/>
    <col min="7686" max="7688" width="9.7109375" style="7" customWidth="1"/>
    <col min="7689" max="7689" width="11.85546875" style="7" customWidth="1"/>
    <col min="7690" max="7690" width="8.42578125" style="7" customWidth="1"/>
    <col min="7691" max="7691" width="9.140625" style="7" customWidth="1"/>
    <col min="7692" max="7692" width="5.85546875" style="7" customWidth="1"/>
    <col min="7693" max="7693" width="8.7109375" style="7" customWidth="1"/>
    <col min="7694" max="7694" width="9.85546875" style="7" customWidth="1"/>
    <col min="7695" max="7695" width="8.5703125" style="7" customWidth="1"/>
    <col min="7696" max="7696" width="8.7109375" style="7" customWidth="1"/>
    <col min="7697" max="7697" width="9.7109375" style="7" customWidth="1"/>
    <col min="7698" max="7698" width="11" style="7" customWidth="1"/>
    <col min="7699" max="7699" width="14.28515625" style="7" customWidth="1"/>
    <col min="7700" max="7700" width="12.42578125" style="7" customWidth="1"/>
    <col min="7701" max="7701" width="13.28515625" style="7" customWidth="1"/>
    <col min="7702" max="7702" width="9.140625" style="7"/>
    <col min="7703" max="7703" width="11.7109375" style="7" customWidth="1"/>
    <col min="7704" max="7704" width="10.140625" style="7" customWidth="1"/>
    <col min="7705" max="7936" width="9.140625" style="7"/>
    <col min="7937" max="7937" width="4.5703125" style="7" customWidth="1"/>
    <col min="7938" max="7938" width="19.28515625" style="7" customWidth="1"/>
    <col min="7939" max="7939" width="15.7109375" style="7" customWidth="1"/>
    <col min="7940" max="7940" width="9.5703125" style="7" customWidth="1"/>
    <col min="7941" max="7941" width="8.7109375" style="7" customWidth="1"/>
    <col min="7942" max="7944" width="9.7109375" style="7" customWidth="1"/>
    <col min="7945" max="7945" width="11.85546875" style="7" customWidth="1"/>
    <col min="7946" max="7946" width="8.42578125" style="7" customWidth="1"/>
    <col min="7947" max="7947" width="9.140625" style="7" customWidth="1"/>
    <col min="7948" max="7948" width="5.85546875" style="7" customWidth="1"/>
    <col min="7949" max="7949" width="8.7109375" style="7" customWidth="1"/>
    <col min="7950" max="7950" width="9.85546875" style="7" customWidth="1"/>
    <col min="7951" max="7951" width="8.5703125" style="7" customWidth="1"/>
    <col min="7952" max="7952" width="8.7109375" style="7" customWidth="1"/>
    <col min="7953" max="7953" width="9.7109375" style="7" customWidth="1"/>
    <col min="7954" max="7954" width="11" style="7" customWidth="1"/>
    <col min="7955" max="7955" width="14.28515625" style="7" customWidth="1"/>
    <col min="7956" max="7956" width="12.42578125" style="7" customWidth="1"/>
    <col min="7957" max="7957" width="13.28515625" style="7" customWidth="1"/>
    <col min="7958" max="7958" width="9.140625" style="7"/>
    <col min="7959" max="7959" width="11.7109375" style="7" customWidth="1"/>
    <col min="7960" max="7960" width="10.140625" style="7" customWidth="1"/>
    <col min="7961" max="8192" width="9.140625" style="7"/>
    <col min="8193" max="8193" width="4.5703125" style="7" customWidth="1"/>
    <col min="8194" max="8194" width="19.28515625" style="7" customWidth="1"/>
    <col min="8195" max="8195" width="15.7109375" style="7" customWidth="1"/>
    <col min="8196" max="8196" width="9.5703125" style="7" customWidth="1"/>
    <col min="8197" max="8197" width="8.7109375" style="7" customWidth="1"/>
    <col min="8198" max="8200" width="9.7109375" style="7" customWidth="1"/>
    <col min="8201" max="8201" width="11.85546875" style="7" customWidth="1"/>
    <col min="8202" max="8202" width="8.42578125" style="7" customWidth="1"/>
    <col min="8203" max="8203" width="9.140625" style="7" customWidth="1"/>
    <col min="8204" max="8204" width="5.85546875" style="7" customWidth="1"/>
    <col min="8205" max="8205" width="8.7109375" style="7" customWidth="1"/>
    <col min="8206" max="8206" width="9.85546875" style="7" customWidth="1"/>
    <col min="8207" max="8207" width="8.5703125" style="7" customWidth="1"/>
    <col min="8208" max="8208" width="8.7109375" style="7" customWidth="1"/>
    <col min="8209" max="8209" width="9.7109375" style="7" customWidth="1"/>
    <col min="8210" max="8210" width="11" style="7" customWidth="1"/>
    <col min="8211" max="8211" width="14.28515625" style="7" customWidth="1"/>
    <col min="8212" max="8212" width="12.42578125" style="7" customWidth="1"/>
    <col min="8213" max="8213" width="13.28515625" style="7" customWidth="1"/>
    <col min="8214" max="8214" width="9.140625" style="7"/>
    <col min="8215" max="8215" width="11.7109375" style="7" customWidth="1"/>
    <col min="8216" max="8216" width="10.140625" style="7" customWidth="1"/>
    <col min="8217" max="8448" width="9.140625" style="7"/>
    <col min="8449" max="8449" width="4.5703125" style="7" customWidth="1"/>
    <col min="8450" max="8450" width="19.28515625" style="7" customWidth="1"/>
    <col min="8451" max="8451" width="15.7109375" style="7" customWidth="1"/>
    <col min="8452" max="8452" width="9.5703125" style="7" customWidth="1"/>
    <col min="8453" max="8453" width="8.7109375" style="7" customWidth="1"/>
    <col min="8454" max="8456" width="9.7109375" style="7" customWidth="1"/>
    <col min="8457" max="8457" width="11.85546875" style="7" customWidth="1"/>
    <col min="8458" max="8458" width="8.42578125" style="7" customWidth="1"/>
    <col min="8459" max="8459" width="9.140625" style="7" customWidth="1"/>
    <col min="8460" max="8460" width="5.85546875" style="7" customWidth="1"/>
    <col min="8461" max="8461" width="8.7109375" style="7" customWidth="1"/>
    <col min="8462" max="8462" width="9.85546875" style="7" customWidth="1"/>
    <col min="8463" max="8463" width="8.5703125" style="7" customWidth="1"/>
    <col min="8464" max="8464" width="8.7109375" style="7" customWidth="1"/>
    <col min="8465" max="8465" width="9.7109375" style="7" customWidth="1"/>
    <col min="8466" max="8466" width="11" style="7" customWidth="1"/>
    <col min="8467" max="8467" width="14.28515625" style="7" customWidth="1"/>
    <col min="8468" max="8468" width="12.42578125" style="7" customWidth="1"/>
    <col min="8469" max="8469" width="13.28515625" style="7" customWidth="1"/>
    <col min="8470" max="8470" width="9.140625" style="7"/>
    <col min="8471" max="8471" width="11.7109375" style="7" customWidth="1"/>
    <col min="8472" max="8472" width="10.140625" style="7" customWidth="1"/>
    <col min="8473" max="8704" width="9.140625" style="7"/>
    <col min="8705" max="8705" width="4.5703125" style="7" customWidth="1"/>
    <col min="8706" max="8706" width="19.28515625" style="7" customWidth="1"/>
    <col min="8707" max="8707" width="15.7109375" style="7" customWidth="1"/>
    <col min="8708" max="8708" width="9.5703125" style="7" customWidth="1"/>
    <col min="8709" max="8709" width="8.7109375" style="7" customWidth="1"/>
    <col min="8710" max="8712" width="9.7109375" style="7" customWidth="1"/>
    <col min="8713" max="8713" width="11.85546875" style="7" customWidth="1"/>
    <col min="8714" max="8714" width="8.42578125" style="7" customWidth="1"/>
    <col min="8715" max="8715" width="9.140625" style="7" customWidth="1"/>
    <col min="8716" max="8716" width="5.85546875" style="7" customWidth="1"/>
    <col min="8717" max="8717" width="8.7109375" style="7" customWidth="1"/>
    <col min="8718" max="8718" width="9.85546875" style="7" customWidth="1"/>
    <col min="8719" max="8719" width="8.5703125" style="7" customWidth="1"/>
    <col min="8720" max="8720" width="8.7109375" style="7" customWidth="1"/>
    <col min="8721" max="8721" width="9.7109375" style="7" customWidth="1"/>
    <col min="8722" max="8722" width="11" style="7" customWidth="1"/>
    <col min="8723" max="8723" width="14.28515625" style="7" customWidth="1"/>
    <col min="8724" max="8724" width="12.42578125" style="7" customWidth="1"/>
    <col min="8725" max="8725" width="13.28515625" style="7" customWidth="1"/>
    <col min="8726" max="8726" width="9.140625" style="7"/>
    <col min="8727" max="8727" width="11.7109375" style="7" customWidth="1"/>
    <col min="8728" max="8728" width="10.140625" style="7" customWidth="1"/>
    <col min="8729" max="8960" width="9.140625" style="7"/>
    <col min="8961" max="8961" width="4.5703125" style="7" customWidth="1"/>
    <col min="8962" max="8962" width="19.28515625" style="7" customWidth="1"/>
    <col min="8963" max="8963" width="15.7109375" style="7" customWidth="1"/>
    <col min="8964" max="8964" width="9.5703125" style="7" customWidth="1"/>
    <col min="8965" max="8965" width="8.7109375" style="7" customWidth="1"/>
    <col min="8966" max="8968" width="9.7109375" style="7" customWidth="1"/>
    <col min="8969" max="8969" width="11.85546875" style="7" customWidth="1"/>
    <col min="8970" max="8970" width="8.42578125" style="7" customWidth="1"/>
    <col min="8971" max="8971" width="9.140625" style="7" customWidth="1"/>
    <col min="8972" max="8972" width="5.85546875" style="7" customWidth="1"/>
    <col min="8973" max="8973" width="8.7109375" style="7" customWidth="1"/>
    <col min="8974" max="8974" width="9.85546875" style="7" customWidth="1"/>
    <col min="8975" max="8975" width="8.5703125" style="7" customWidth="1"/>
    <col min="8976" max="8976" width="8.7109375" style="7" customWidth="1"/>
    <col min="8977" max="8977" width="9.7109375" style="7" customWidth="1"/>
    <col min="8978" max="8978" width="11" style="7" customWidth="1"/>
    <col min="8979" max="8979" width="14.28515625" style="7" customWidth="1"/>
    <col min="8980" max="8980" width="12.42578125" style="7" customWidth="1"/>
    <col min="8981" max="8981" width="13.28515625" style="7" customWidth="1"/>
    <col min="8982" max="8982" width="9.140625" style="7"/>
    <col min="8983" max="8983" width="11.7109375" style="7" customWidth="1"/>
    <col min="8984" max="8984" width="10.140625" style="7" customWidth="1"/>
    <col min="8985" max="9216" width="9.140625" style="7"/>
    <col min="9217" max="9217" width="4.5703125" style="7" customWidth="1"/>
    <col min="9218" max="9218" width="19.28515625" style="7" customWidth="1"/>
    <col min="9219" max="9219" width="15.7109375" style="7" customWidth="1"/>
    <col min="9220" max="9220" width="9.5703125" style="7" customWidth="1"/>
    <col min="9221" max="9221" width="8.7109375" style="7" customWidth="1"/>
    <col min="9222" max="9224" width="9.7109375" style="7" customWidth="1"/>
    <col min="9225" max="9225" width="11.85546875" style="7" customWidth="1"/>
    <col min="9226" max="9226" width="8.42578125" style="7" customWidth="1"/>
    <col min="9227" max="9227" width="9.140625" style="7" customWidth="1"/>
    <col min="9228" max="9228" width="5.85546875" style="7" customWidth="1"/>
    <col min="9229" max="9229" width="8.7109375" style="7" customWidth="1"/>
    <col min="9230" max="9230" width="9.85546875" style="7" customWidth="1"/>
    <col min="9231" max="9231" width="8.5703125" style="7" customWidth="1"/>
    <col min="9232" max="9232" width="8.7109375" style="7" customWidth="1"/>
    <col min="9233" max="9233" width="9.7109375" style="7" customWidth="1"/>
    <col min="9234" max="9234" width="11" style="7" customWidth="1"/>
    <col min="9235" max="9235" width="14.28515625" style="7" customWidth="1"/>
    <col min="9236" max="9236" width="12.42578125" style="7" customWidth="1"/>
    <col min="9237" max="9237" width="13.28515625" style="7" customWidth="1"/>
    <col min="9238" max="9238" width="9.140625" style="7"/>
    <col min="9239" max="9239" width="11.7109375" style="7" customWidth="1"/>
    <col min="9240" max="9240" width="10.140625" style="7" customWidth="1"/>
    <col min="9241" max="9472" width="9.140625" style="7"/>
    <col min="9473" max="9473" width="4.5703125" style="7" customWidth="1"/>
    <col min="9474" max="9474" width="19.28515625" style="7" customWidth="1"/>
    <col min="9475" max="9475" width="15.7109375" style="7" customWidth="1"/>
    <col min="9476" max="9476" width="9.5703125" style="7" customWidth="1"/>
    <col min="9477" max="9477" width="8.7109375" style="7" customWidth="1"/>
    <col min="9478" max="9480" width="9.7109375" style="7" customWidth="1"/>
    <col min="9481" max="9481" width="11.85546875" style="7" customWidth="1"/>
    <col min="9482" max="9482" width="8.42578125" style="7" customWidth="1"/>
    <col min="9483" max="9483" width="9.140625" style="7" customWidth="1"/>
    <col min="9484" max="9484" width="5.85546875" style="7" customWidth="1"/>
    <col min="9485" max="9485" width="8.7109375" style="7" customWidth="1"/>
    <col min="9486" max="9486" width="9.85546875" style="7" customWidth="1"/>
    <col min="9487" max="9487" width="8.5703125" style="7" customWidth="1"/>
    <col min="9488" max="9488" width="8.7109375" style="7" customWidth="1"/>
    <col min="9489" max="9489" width="9.7109375" style="7" customWidth="1"/>
    <col min="9490" max="9490" width="11" style="7" customWidth="1"/>
    <col min="9491" max="9491" width="14.28515625" style="7" customWidth="1"/>
    <col min="9492" max="9492" width="12.42578125" style="7" customWidth="1"/>
    <col min="9493" max="9493" width="13.28515625" style="7" customWidth="1"/>
    <col min="9494" max="9494" width="9.140625" style="7"/>
    <col min="9495" max="9495" width="11.7109375" style="7" customWidth="1"/>
    <col min="9496" max="9496" width="10.140625" style="7" customWidth="1"/>
    <col min="9497" max="9728" width="9.140625" style="7"/>
    <col min="9729" max="9729" width="4.5703125" style="7" customWidth="1"/>
    <col min="9730" max="9730" width="19.28515625" style="7" customWidth="1"/>
    <col min="9731" max="9731" width="15.7109375" style="7" customWidth="1"/>
    <col min="9732" max="9732" width="9.5703125" style="7" customWidth="1"/>
    <col min="9733" max="9733" width="8.7109375" style="7" customWidth="1"/>
    <col min="9734" max="9736" width="9.7109375" style="7" customWidth="1"/>
    <col min="9737" max="9737" width="11.85546875" style="7" customWidth="1"/>
    <col min="9738" max="9738" width="8.42578125" style="7" customWidth="1"/>
    <col min="9739" max="9739" width="9.140625" style="7" customWidth="1"/>
    <col min="9740" max="9740" width="5.85546875" style="7" customWidth="1"/>
    <col min="9741" max="9741" width="8.7109375" style="7" customWidth="1"/>
    <col min="9742" max="9742" width="9.85546875" style="7" customWidth="1"/>
    <col min="9743" max="9743" width="8.5703125" style="7" customWidth="1"/>
    <col min="9744" max="9744" width="8.7109375" style="7" customWidth="1"/>
    <col min="9745" max="9745" width="9.7109375" style="7" customWidth="1"/>
    <col min="9746" max="9746" width="11" style="7" customWidth="1"/>
    <col min="9747" max="9747" width="14.28515625" style="7" customWidth="1"/>
    <col min="9748" max="9748" width="12.42578125" style="7" customWidth="1"/>
    <col min="9749" max="9749" width="13.28515625" style="7" customWidth="1"/>
    <col min="9750" max="9750" width="9.140625" style="7"/>
    <col min="9751" max="9751" width="11.7109375" style="7" customWidth="1"/>
    <col min="9752" max="9752" width="10.140625" style="7" customWidth="1"/>
    <col min="9753" max="9984" width="9.140625" style="7"/>
    <col min="9985" max="9985" width="4.5703125" style="7" customWidth="1"/>
    <col min="9986" max="9986" width="19.28515625" style="7" customWidth="1"/>
    <col min="9987" max="9987" width="15.7109375" style="7" customWidth="1"/>
    <col min="9988" max="9988" width="9.5703125" style="7" customWidth="1"/>
    <col min="9989" max="9989" width="8.7109375" style="7" customWidth="1"/>
    <col min="9990" max="9992" width="9.7109375" style="7" customWidth="1"/>
    <col min="9993" max="9993" width="11.85546875" style="7" customWidth="1"/>
    <col min="9994" max="9994" width="8.42578125" style="7" customWidth="1"/>
    <col min="9995" max="9995" width="9.140625" style="7" customWidth="1"/>
    <col min="9996" max="9996" width="5.85546875" style="7" customWidth="1"/>
    <col min="9997" max="9997" width="8.7109375" style="7" customWidth="1"/>
    <col min="9998" max="9998" width="9.85546875" style="7" customWidth="1"/>
    <col min="9999" max="9999" width="8.5703125" style="7" customWidth="1"/>
    <col min="10000" max="10000" width="8.7109375" style="7" customWidth="1"/>
    <col min="10001" max="10001" width="9.7109375" style="7" customWidth="1"/>
    <col min="10002" max="10002" width="11" style="7" customWidth="1"/>
    <col min="10003" max="10003" width="14.28515625" style="7" customWidth="1"/>
    <col min="10004" max="10004" width="12.42578125" style="7" customWidth="1"/>
    <col min="10005" max="10005" width="13.28515625" style="7" customWidth="1"/>
    <col min="10006" max="10006" width="9.140625" style="7"/>
    <col min="10007" max="10007" width="11.7109375" style="7" customWidth="1"/>
    <col min="10008" max="10008" width="10.140625" style="7" customWidth="1"/>
    <col min="10009" max="10240" width="9.140625" style="7"/>
    <col min="10241" max="10241" width="4.5703125" style="7" customWidth="1"/>
    <col min="10242" max="10242" width="19.28515625" style="7" customWidth="1"/>
    <col min="10243" max="10243" width="15.7109375" style="7" customWidth="1"/>
    <col min="10244" max="10244" width="9.5703125" style="7" customWidth="1"/>
    <col min="10245" max="10245" width="8.7109375" style="7" customWidth="1"/>
    <col min="10246" max="10248" width="9.7109375" style="7" customWidth="1"/>
    <col min="10249" max="10249" width="11.85546875" style="7" customWidth="1"/>
    <col min="10250" max="10250" width="8.42578125" style="7" customWidth="1"/>
    <col min="10251" max="10251" width="9.140625" style="7" customWidth="1"/>
    <col min="10252" max="10252" width="5.85546875" style="7" customWidth="1"/>
    <col min="10253" max="10253" width="8.7109375" style="7" customWidth="1"/>
    <col min="10254" max="10254" width="9.85546875" style="7" customWidth="1"/>
    <col min="10255" max="10255" width="8.5703125" style="7" customWidth="1"/>
    <col min="10256" max="10256" width="8.7109375" style="7" customWidth="1"/>
    <col min="10257" max="10257" width="9.7109375" style="7" customWidth="1"/>
    <col min="10258" max="10258" width="11" style="7" customWidth="1"/>
    <col min="10259" max="10259" width="14.28515625" style="7" customWidth="1"/>
    <col min="10260" max="10260" width="12.42578125" style="7" customWidth="1"/>
    <col min="10261" max="10261" width="13.28515625" style="7" customWidth="1"/>
    <col min="10262" max="10262" width="9.140625" style="7"/>
    <col min="10263" max="10263" width="11.7109375" style="7" customWidth="1"/>
    <col min="10264" max="10264" width="10.140625" style="7" customWidth="1"/>
    <col min="10265" max="10496" width="9.140625" style="7"/>
    <col min="10497" max="10497" width="4.5703125" style="7" customWidth="1"/>
    <col min="10498" max="10498" width="19.28515625" style="7" customWidth="1"/>
    <col min="10499" max="10499" width="15.7109375" style="7" customWidth="1"/>
    <col min="10500" max="10500" width="9.5703125" style="7" customWidth="1"/>
    <col min="10501" max="10501" width="8.7109375" style="7" customWidth="1"/>
    <col min="10502" max="10504" width="9.7109375" style="7" customWidth="1"/>
    <col min="10505" max="10505" width="11.85546875" style="7" customWidth="1"/>
    <col min="10506" max="10506" width="8.42578125" style="7" customWidth="1"/>
    <col min="10507" max="10507" width="9.140625" style="7" customWidth="1"/>
    <col min="10508" max="10508" width="5.85546875" style="7" customWidth="1"/>
    <col min="10509" max="10509" width="8.7109375" style="7" customWidth="1"/>
    <col min="10510" max="10510" width="9.85546875" style="7" customWidth="1"/>
    <col min="10511" max="10511" width="8.5703125" style="7" customWidth="1"/>
    <col min="10512" max="10512" width="8.7109375" style="7" customWidth="1"/>
    <col min="10513" max="10513" width="9.7109375" style="7" customWidth="1"/>
    <col min="10514" max="10514" width="11" style="7" customWidth="1"/>
    <col min="10515" max="10515" width="14.28515625" style="7" customWidth="1"/>
    <col min="10516" max="10516" width="12.42578125" style="7" customWidth="1"/>
    <col min="10517" max="10517" width="13.28515625" style="7" customWidth="1"/>
    <col min="10518" max="10518" width="9.140625" style="7"/>
    <col min="10519" max="10519" width="11.7109375" style="7" customWidth="1"/>
    <col min="10520" max="10520" width="10.140625" style="7" customWidth="1"/>
    <col min="10521" max="10752" width="9.140625" style="7"/>
    <col min="10753" max="10753" width="4.5703125" style="7" customWidth="1"/>
    <col min="10754" max="10754" width="19.28515625" style="7" customWidth="1"/>
    <col min="10755" max="10755" width="15.7109375" style="7" customWidth="1"/>
    <col min="10756" max="10756" width="9.5703125" style="7" customWidth="1"/>
    <col min="10757" max="10757" width="8.7109375" style="7" customWidth="1"/>
    <col min="10758" max="10760" width="9.7109375" style="7" customWidth="1"/>
    <col min="10761" max="10761" width="11.85546875" style="7" customWidth="1"/>
    <col min="10762" max="10762" width="8.42578125" style="7" customWidth="1"/>
    <col min="10763" max="10763" width="9.140625" style="7" customWidth="1"/>
    <col min="10764" max="10764" width="5.85546875" style="7" customWidth="1"/>
    <col min="10765" max="10765" width="8.7109375" style="7" customWidth="1"/>
    <col min="10766" max="10766" width="9.85546875" style="7" customWidth="1"/>
    <col min="10767" max="10767" width="8.5703125" style="7" customWidth="1"/>
    <col min="10768" max="10768" width="8.7109375" style="7" customWidth="1"/>
    <col min="10769" max="10769" width="9.7109375" style="7" customWidth="1"/>
    <col min="10770" max="10770" width="11" style="7" customWidth="1"/>
    <col min="10771" max="10771" width="14.28515625" style="7" customWidth="1"/>
    <col min="10772" max="10772" width="12.42578125" style="7" customWidth="1"/>
    <col min="10773" max="10773" width="13.28515625" style="7" customWidth="1"/>
    <col min="10774" max="10774" width="9.140625" style="7"/>
    <col min="10775" max="10775" width="11.7109375" style="7" customWidth="1"/>
    <col min="10776" max="10776" width="10.140625" style="7" customWidth="1"/>
    <col min="10777" max="11008" width="9.140625" style="7"/>
    <col min="11009" max="11009" width="4.5703125" style="7" customWidth="1"/>
    <col min="11010" max="11010" width="19.28515625" style="7" customWidth="1"/>
    <col min="11011" max="11011" width="15.7109375" style="7" customWidth="1"/>
    <col min="11012" max="11012" width="9.5703125" style="7" customWidth="1"/>
    <col min="11013" max="11013" width="8.7109375" style="7" customWidth="1"/>
    <col min="11014" max="11016" width="9.7109375" style="7" customWidth="1"/>
    <col min="11017" max="11017" width="11.85546875" style="7" customWidth="1"/>
    <col min="11018" max="11018" width="8.42578125" style="7" customWidth="1"/>
    <col min="11019" max="11019" width="9.140625" style="7" customWidth="1"/>
    <col min="11020" max="11020" width="5.85546875" style="7" customWidth="1"/>
    <col min="11021" max="11021" width="8.7109375" style="7" customWidth="1"/>
    <col min="11022" max="11022" width="9.85546875" style="7" customWidth="1"/>
    <col min="11023" max="11023" width="8.5703125" style="7" customWidth="1"/>
    <col min="11024" max="11024" width="8.7109375" style="7" customWidth="1"/>
    <col min="11025" max="11025" width="9.7109375" style="7" customWidth="1"/>
    <col min="11026" max="11026" width="11" style="7" customWidth="1"/>
    <col min="11027" max="11027" width="14.28515625" style="7" customWidth="1"/>
    <col min="11028" max="11028" width="12.42578125" style="7" customWidth="1"/>
    <col min="11029" max="11029" width="13.28515625" style="7" customWidth="1"/>
    <col min="11030" max="11030" width="9.140625" style="7"/>
    <col min="11031" max="11031" width="11.7109375" style="7" customWidth="1"/>
    <col min="11032" max="11032" width="10.140625" style="7" customWidth="1"/>
    <col min="11033" max="11264" width="9.140625" style="7"/>
    <col min="11265" max="11265" width="4.5703125" style="7" customWidth="1"/>
    <col min="11266" max="11266" width="19.28515625" style="7" customWidth="1"/>
    <col min="11267" max="11267" width="15.7109375" style="7" customWidth="1"/>
    <col min="11268" max="11268" width="9.5703125" style="7" customWidth="1"/>
    <col min="11269" max="11269" width="8.7109375" style="7" customWidth="1"/>
    <col min="11270" max="11272" width="9.7109375" style="7" customWidth="1"/>
    <col min="11273" max="11273" width="11.85546875" style="7" customWidth="1"/>
    <col min="11274" max="11274" width="8.42578125" style="7" customWidth="1"/>
    <col min="11275" max="11275" width="9.140625" style="7" customWidth="1"/>
    <col min="11276" max="11276" width="5.85546875" style="7" customWidth="1"/>
    <col min="11277" max="11277" width="8.7109375" style="7" customWidth="1"/>
    <col min="11278" max="11278" width="9.85546875" style="7" customWidth="1"/>
    <col min="11279" max="11279" width="8.5703125" style="7" customWidth="1"/>
    <col min="11280" max="11280" width="8.7109375" style="7" customWidth="1"/>
    <col min="11281" max="11281" width="9.7109375" style="7" customWidth="1"/>
    <col min="11282" max="11282" width="11" style="7" customWidth="1"/>
    <col min="11283" max="11283" width="14.28515625" style="7" customWidth="1"/>
    <col min="11284" max="11284" width="12.42578125" style="7" customWidth="1"/>
    <col min="11285" max="11285" width="13.28515625" style="7" customWidth="1"/>
    <col min="11286" max="11286" width="9.140625" style="7"/>
    <col min="11287" max="11287" width="11.7109375" style="7" customWidth="1"/>
    <col min="11288" max="11288" width="10.140625" style="7" customWidth="1"/>
    <col min="11289" max="11520" width="9.140625" style="7"/>
    <col min="11521" max="11521" width="4.5703125" style="7" customWidth="1"/>
    <col min="11522" max="11522" width="19.28515625" style="7" customWidth="1"/>
    <col min="11523" max="11523" width="15.7109375" style="7" customWidth="1"/>
    <col min="11524" max="11524" width="9.5703125" style="7" customWidth="1"/>
    <col min="11525" max="11525" width="8.7109375" style="7" customWidth="1"/>
    <col min="11526" max="11528" width="9.7109375" style="7" customWidth="1"/>
    <col min="11529" max="11529" width="11.85546875" style="7" customWidth="1"/>
    <col min="11530" max="11530" width="8.42578125" style="7" customWidth="1"/>
    <col min="11531" max="11531" width="9.140625" style="7" customWidth="1"/>
    <col min="11532" max="11532" width="5.85546875" style="7" customWidth="1"/>
    <col min="11533" max="11533" width="8.7109375" style="7" customWidth="1"/>
    <col min="11534" max="11534" width="9.85546875" style="7" customWidth="1"/>
    <col min="11535" max="11535" width="8.5703125" style="7" customWidth="1"/>
    <col min="11536" max="11536" width="8.7109375" style="7" customWidth="1"/>
    <col min="11537" max="11537" width="9.7109375" style="7" customWidth="1"/>
    <col min="11538" max="11538" width="11" style="7" customWidth="1"/>
    <col min="11539" max="11539" width="14.28515625" style="7" customWidth="1"/>
    <col min="11540" max="11540" width="12.42578125" style="7" customWidth="1"/>
    <col min="11541" max="11541" width="13.28515625" style="7" customWidth="1"/>
    <col min="11542" max="11542" width="9.140625" style="7"/>
    <col min="11543" max="11543" width="11.7109375" style="7" customWidth="1"/>
    <col min="11544" max="11544" width="10.140625" style="7" customWidth="1"/>
    <col min="11545" max="11776" width="9.140625" style="7"/>
    <col min="11777" max="11777" width="4.5703125" style="7" customWidth="1"/>
    <col min="11778" max="11778" width="19.28515625" style="7" customWidth="1"/>
    <col min="11779" max="11779" width="15.7109375" style="7" customWidth="1"/>
    <col min="11780" max="11780" width="9.5703125" style="7" customWidth="1"/>
    <col min="11781" max="11781" width="8.7109375" style="7" customWidth="1"/>
    <col min="11782" max="11784" width="9.7109375" style="7" customWidth="1"/>
    <col min="11785" max="11785" width="11.85546875" style="7" customWidth="1"/>
    <col min="11786" max="11786" width="8.42578125" style="7" customWidth="1"/>
    <col min="11787" max="11787" width="9.140625" style="7" customWidth="1"/>
    <col min="11788" max="11788" width="5.85546875" style="7" customWidth="1"/>
    <col min="11789" max="11789" width="8.7109375" style="7" customWidth="1"/>
    <col min="11790" max="11790" width="9.85546875" style="7" customWidth="1"/>
    <col min="11791" max="11791" width="8.5703125" style="7" customWidth="1"/>
    <col min="11792" max="11792" width="8.7109375" style="7" customWidth="1"/>
    <col min="11793" max="11793" width="9.7109375" style="7" customWidth="1"/>
    <col min="11794" max="11794" width="11" style="7" customWidth="1"/>
    <col min="11795" max="11795" width="14.28515625" style="7" customWidth="1"/>
    <col min="11796" max="11796" width="12.42578125" style="7" customWidth="1"/>
    <col min="11797" max="11797" width="13.28515625" style="7" customWidth="1"/>
    <col min="11798" max="11798" width="9.140625" style="7"/>
    <col min="11799" max="11799" width="11.7109375" style="7" customWidth="1"/>
    <col min="11800" max="11800" width="10.140625" style="7" customWidth="1"/>
    <col min="11801" max="12032" width="9.140625" style="7"/>
    <col min="12033" max="12033" width="4.5703125" style="7" customWidth="1"/>
    <col min="12034" max="12034" width="19.28515625" style="7" customWidth="1"/>
    <col min="12035" max="12035" width="15.7109375" style="7" customWidth="1"/>
    <col min="12036" max="12036" width="9.5703125" style="7" customWidth="1"/>
    <col min="12037" max="12037" width="8.7109375" style="7" customWidth="1"/>
    <col min="12038" max="12040" width="9.7109375" style="7" customWidth="1"/>
    <col min="12041" max="12041" width="11.85546875" style="7" customWidth="1"/>
    <col min="12042" max="12042" width="8.42578125" style="7" customWidth="1"/>
    <col min="12043" max="12043" width="9.140625" style="7" customWidth="1"/>
    <col min="12044" max="12044" width="5.85546875" style="7" customWidth="1"/>
    <col min="12045" max="12045" width="8.7109375" style="7" customWidth="1"/>
    <col min="12046" max="12046" width="9.85546875" style="7" customWidth="1"/>
    <col min="12047" max="12047" width="8.5703125" style="7" customWidth="1"/>
    <col min="12048" max="12048" width="8.7109375" style="7" customWidth="1"/>
    <col min="12049" max="12049" width="9.7109375" style="7" customWidth="1"/>
    <col min="12050" max="12050" width="11" style="7" customWidth="1"/>
    <col min="12051" max="12051" width="14.28515625" style="7" customWidth="1"/>
    <col min="12052" max="12052" width="12.42578125" style="7" customWidth="1"/>
    <col min="12053" max="12053" width="13.28515625" style="7" customWidth="1"/>
    <col min="12054" max="12054" width="9.140625" style="7"/>
    <col min="12055" max="12055" width="11.7109375" style="7" customWidth="1"/>
    <col min="12056" max="12056" width="10.140625" style="7" customWidth="1"/>
    <col min="12057" max="12288" width="9.140625" style="7"/>
    <col min="12289" max="12289" width="4.5703125" style="7" customWidth="1"/>
    <col min="12290" max="12290" width="19.28515625" style="7" customWidth="1"/>
    <col min="12291" max="12291" width="15.7109375" style="7" customWidth="1"/>
    <col min="12292" max="12292" width="9.5703125" style="7" customWidth="1"/>
    <col min="12293" max="12293" width="8.7109375" style="7" customWidth="1"/>
    <col min="12294" max="12296" width="9.7109375" style="7" customWidth="1"/>
    <col min="12297" max="12297" width="11.85546875" style="7" customWidth="1"/>
    <col min="12298" max="12298" width="8.42578125" style="7" customWidth="1"/>
    <col min="12299" max="12299" width="9.140625" style="7" customWidth="1"/>
    <col min="12300" max="12300" width="5.85546875" style="7" customWidth="1"/>
    <col min="12301" max="12301" width="8.7109375" style="7" customWidth="1"/>
    <col min="12302" max="12302" width="9.85546875" style="7" customWidth="1"/>
    <col min="12303" max="12303" width="8.5703125" style="7" customWidth="1"/>
    <col min="12304" max="12304" width="8.7109375" style="7" customWidth="1"/>
    <col min="12305" max="12305" width="9.7109375" style="7" customWidth="1"/>
    <col min="12306" max="12306" width="11" style="7" customWidth="1"/>
    <col min="12307" max="12307" width="14.28515625" style="7" customWidth="1"/>
    <col min="12308" max="12308" width="12.42578125" style="7" customWidth="1"/>
    <col min="12309" max="12309" width="13.28515625" style="7" customWidth="1"/>
    <col min="12310" max="12310" width="9.140625" style="7"/>
    <col min="12311" max="12311" width="11.7109375" style="7" customWidth="1"/>
    <col min="12312" max="12312" width="10.140625" style="7" customWidth="1"/>
    <col min="12313" max="12544" width="9.140625" style="7"/>
    <col min="12545" max="12545" width="4.5703125" style="7" customWidth="1"/>
    <col min="12546" max="12546" width="19.28515625" style="7" customWidth="1"/>
    <col min="12547" max="12547" width="15.7109375" style="7" customWidth="1"/>
    <col min="12548" max="12548" width="9.5703125" style="7" customWidth="1"/>
    <col min="12549" max="12549" width="8.7109375" style="7" customWidth="1"/>
    <col min="12550" max="12552" width="9.7109375" style="7" customWidth="1"/>
    <col min="12553" max="12553" width="11.85546875" style="7" customWidth="1"/>
    <col min="12554" max="12554" width="8.42578125" style="7" customWidth="1"/>
    <col min="12555" max="12555" width="9.140625" style="7" customWidth="1"/>
    <col min="12556" max="12556" width="5.85546875" style="7" customWidth="1"/>
    <col min="12557" max="12557" width="8.7109375" style="7" customWidth="1"/>
    <col min="12558" max="12558" width="9.85546875" style="7" customWidth="1"/>
    <col min="12559" max="12559" width="8.5703125" style="7" customWidth="1"/>
    <col min="12560" max="12560" width="8.7109375" style="7" customWidth="1"/>
    <col min="12561" max="12561" width="9.7109375" style="7" customWidth="1"/>
    <col min="12562" max="12562" width="11" style="7" customWidth="1"/>
    <col min="12563" max="12563" width="14.28515625" style="7" customWidth="1"/>
    <col min="12564" max="12564" width="12.42578125" style="7" customWidth="1"/>
    <col min="12565" max="12565" width="13.28515625" style="7" customWidth="1"/>
    <col min="12566" max="12566" width="9.140625" style="7"/>
    <col min="12567" max="12567" width="11.7109375" style="7" customWidth="1"/>
    <col min="12568" max="12568" width="10.140625" style="7" customWidth="1"/>
    <col min="12569" max="12800" width="9.140625" style="7"/>
    <col min="12801" max="12801" width="4.5703125" style="7" customWidth="1"/>
    <col min="12802" max="12802" width="19.28515625" style="7" customWidth="1"/>
    <col min="12803" max="12803" width="15.7109375" style="7" customWidth="1"/>
    <col min="12804" max="12804" width="9.5703125" style="7" customWidth="1"/>
    <col min="12805" max="12805" width="8.7109375" style="7" customWidth="1"/>
    <col min="12806" max="12808" width="9.7109375" style="7" customWidth="1"/>
    <col min="12809" max="12809" width="11.85546875" style="7" customWidth="1"/>
    <col min="12810" max="12810" width="8.42578125" style="7" customWidth="1"/>
    <col min="12811" max="12811" width="9.140625" style="7" customWidth="1"/>
    <col min="12812" max="12812" width="5.85546875" style="7" customWidth="1"/>
    <col min="12813" max="12813" width="8.7109375" style="7" customWidth="1"/>
    <col min="12814" max="12814" width="9.85546875" style="7" customWidth="1"/>
    <col min="12815" max="12815" width="8.5703125" style="7" customWidth="1"/>
    <col min="12816" max="12816" width="8.7109375" style="7" customWidth="1"/>
    <col min="12817" max="12817" width="9.7109375" style="7" customWidth="1"/>
    <col min="12818" max="12818" width="11" style="7" customWidth="1"/>
    <col min="12819" max="12819" width="14.28515625" style="7" customWidth="1"/>
    <col min="12820" max="12820" width="12.42578125" style="7" customWidth="1"/>
    <col min="12821" max="12821" width="13.28515625" style="7" customWidth="1"/>
    <col min="12822" max="12822" width="9.140625" style="7"/>
    <col min="12823" max="12823" width="11.7109375" style="7" customWidth="1"/>
    <col min="12824" max="12824" width="10.140625" style="7" customWidth="1"/>
    <col min="12825" max="13056" width="9.140625" style="7"/>
    <col min="13057" max="13057" width="4.5703125" style="7" customWidth="1"/>
    <col min="13058" max="13058" width="19.28515625" style="7" customWidth="1"/>
    <col min="13059" max="13059" width="15.7109375" style="7" customWidth="1"/>
    <col min="13060" max="13060" width="9.5703125" style="7" customWidth="1"/>
    <col min="13061" max="13061" width="8.7109375" style="7" customWidth="1"/>
    <col min="13062" max="13064" width="9.7109375" style="7" customWidth="1"/>
    <col min="13065" max="13065" width="11.85546875" style="7" customWidth="1"/>
    <col min="13066" max="13066" width="8.42578125" style="7" customWidth="1"/>
    <col min="13067" max="13067" width="9.140625" style="7" customWidth="1"/>
    <col min="13068" max="13068" width="5.85546875" style="7" customWidth="1"/>
    <col min="13069" max="13069" width="8.7109375" style="7" customWidth="1"/>
    <col min="13070" max="13070" width="9.85546875" style="7" customWidth="1"/>
    <col min="13071" max="13071" width="8.5703125" style="7" customWidth="1"/>
    <col min="13072" max="13072" width="8.7109375" style="7" customWidth="1"/>
    <col min="13073" max="13073" width="9.7109375" style="7" customWidth="1"/>
    <col min="13074" max="13074" width="11" style="7" customWidth="1"/>
    <col min="13075" max="13075" width="14.28515625" style="7" customWidth="1"/>
    <col min="13076" max="13076" width="12.42578125" style="7" customWidth="1"/>
    <col min="13077" max="13077" width="13.28515625" style="7" customWidth="1"/>
    <col min="13078" max="13078" width="9.140625" style="7"/>
    <col min="13079" max="13079" width="11.7109375" style="7" customWidth="1"/>
    <col min="13080" max="13080" width="10.140625" style="7" customWidth="1"/>
    <col min="13081" max="13312" width="9.140625" style="7"/>
    <col min="13313" max="13313" width="4.5703125" style="7" customWidth="1"/>
    <col min="13314" max="13314" width="19.28515625" style="7" customWidth="1"/>
    <col min="13315" max="13315" width="15.7109375" style="7" customWidth="1"/>
    <col min="13316" max="13316" width="9.5703125" style="7" customWidth="1"/>
    <col min="13317" max="13317" width="8.7109375" style="7" customWidth="1"/>
    <col min="13318" max="13320" width="9.7109375" style="7" customWidth="1"/>
    <col min="13321" max="13321" width="11.85546875" style="7" customWidth="1"/>
    <col min="13322" max="13322" width="8.42578125" style="7" customWidth="1"/>
    <col min="13323" max="13323" width="9.140625" style="7" customWidth="1"/>
    <col min="13324" max="13324" width="5.85546875" style="7" customWidth="1"/>
    <col min="13325" max="13325" width="8.7109375" style="7" customWidth="1"/>
    <col min="13326" max="13326" width="9.85546875" style="7" customWidth="1"/>
    <col min="13327" max="13327" width="8.5703125" style="7" customWidth="1"/>
    <col min="13328" max="13328" width="8.7109375" style="7" customWidth="1"/>
    <col min="13329" max="13329" width="9.7109375" style="7" customWidth="1"/>
    <col min="13330" max="13330" width="11" style="7" customWidth="1"/>
    <col min="13331" max="13331" width="14.28515625" style="7" customWidth="1"/>
    <col min="13332" max="13332" width="12.42578125" style="7" customWidth="1"/>
    <col min="13333" max="13333" width="13.28515625" style="7" customWidth="1"/>
    <col min="13334" max="13334" width="9.140625" style="7"/>
    <col min="13335" max="13335" width="11.7109375" style="7" customWidth="1"/>
    <col min="13336" max="13336" width="10.140625" style="7" customWidth="1"/>
    <col min="13337" max="13568" width="9.140625" style="7"/>
    <col min="13569" max="13569" width="4.5703125" style="7" customWidth="1"/>
    <col min="13570" max="13570" width="19.28515625" style="7" customWidth="1"/>
    <col min="13571" max="13571" width="15.7109375" style="7" customWidth="1"/>
    <col min="13572" max="13572" width="9.5703125" style="7" customWidth="1"/>
    <col min="13573" max="13573" width="8.7109375" style="7" customWidth="1"/>
    <col min="13574" max="13576" width="9.7109375" style="7" customWidth="1"/>
    <col min="13577" max="13577" width="11.85546875" style="7" customWidth="1"/>
    <col min="13578" max="13578" width="8.42578125" style="7" customWidth="1"/>
    <col min="13579" max="13579" width="9.140625" style="7" customWidth="1"/>
    <col min="13580" max="13580" width="5.85546875" style="7" customWidth="1"/>
    <col min="13581" max="13581" width="8.7109375" style="7" customWidth="1"/>
    <col min="13582" max="13582" width="9.85546875" style="7" customWidth="1"/>
    <col min="13583" max="13583" width="8.5703125" style="7" customWidth="1"/>
    <col min="13584" max="13584" width="8.7109375" style="7" customWidth="1"/>
    <col min="13585" max="13585" width="9.7109375" style="7" customWidth="1"/>
    <col min="13586" max="13586" width="11" style="7" customWidth="1"/>
    <col min="13587" max="13587" width="14.28515625" style="7" customWidth="1"/>
    <col min="13588" max="13588" width="12.42578125" style="7" customWidth="1"/>
    <col min="13589" max="13589" width="13.28515625" style="7" customWidth="1"/>
    <col min="13590" max="13590" width="9.140625" style="7"/>
    <col min="13591" max="13591" width="11.7109375" style="7" customWidth="1"/>
    <col min="13592" max="13592" width="10.140625" style="7" customWidth="1"/>
    <col min="13593" max="13824" width="9.140625" style="7"/>
    <col min="13825" max="13825" width="4.5703125" style="7" customWidth="1"/>
    <col min="13826" max="13826" width="19.28515625" style="7" customWidth="1"/>
    <col min="13827" max="13827" width="15.7109375" style="7" customWidth="1"/>
    <col min="13828" max="13828" width="9.5703125" style="7" customWidth="1"/>
    <col min="13829" max="13829" width="8.7109375" style="7" customWidth="1"/>
    <col min="13830" max="13832" width="9.7109375" style="7" customWidth="1"/>
    <col min="13833" max="13833" width="11.85546875" style="7" customWidth="1"/>
    <col min="13834" max="13834" width="8.42578125" style="7" customWidth="1"/>
    <col min="13835" max="13835" width="9.140625" style="7" customWidth="1"/>
    <col min="13836" max="13836" width="5.85546875" style="7" customWidth="1"/>
    <col min="13837" max="13837" width="8.7109375" style="7" customWidth="1"/>
    <col min="13838" max="13838" width="9.85546875" style="7" customWidth="1"/>
    <col min="13839" max="13839" width="8.5703125" style="7" customWidth="1"/>
    <col min="13840" max="13840" width="8.7109375" style="7" customWidth="1"/>
    <col min="13841" max="13841" width="9.7109375" style="7" customWidth="1"/>
    <col min="13842" max="13842" width="11" style="7" customWidth="1"/>
    <col min="13843" max="13843" width="14.28515625" style="7" customWidth="1"/>
    <col min="13844" max="13844" width="12.42578125" style="7" customWidth="1"/>
    <col min="13845" max="13845" width="13.28515625" style="7" customWidth="1"/>
    <col min="13846" max="13846" width="9.140625" style="7"/>
    <col min="13847" max="13847" width="11.7109375" style="7" customWidth="1"/>
    <col min="13848" max="13848" width="10.140625" style="7" customWidth="1"/>
    <col min="13849" max="14080" width="9.140625" style="7"/>
    <col min="14081" max="14081" width="4.5703125" style="7" customWidth="1"/>
    <col min="14082" max="14082" width="19.28515625" style="7" customWidth="1"/>
    <col min="14083" max="14083" width="15.7109375" style="7" customWidth="1"/>
    <col min="14084" max="14084" width="9.5703125" style="7" customWidth="1"/>
    <col min="14085" max="14085" width="8.7109375" style="7" customWidth="1"/>
    <col min="14086" max="14088" width="9.7109375" style="7" customWidth="1"/>
    <col min="14089" max="14089" width="11.85546875" style="7" customWidth="1"/>
    <col min="14090" max="14090" width="8.42578125" style="7" customWidth="1"/>
    <col min="14091" max="14091" width="9.140625" style="7" customWidth="1"/>
    <col min="14092" max="14092" width="5.85546875" style="7" customWidth="1"/>
    <col min="14093" max="14093" width="8.7109375" style="7" customWidth="1"/>
    <col min="14094" max="14094" width="9.85546875" style="7" customWidth="1"/>
    <col min="14095" max="14095" width="8.5703125" style="7" customWidth="1"/>
    <col min="14096" max="14096" width="8.7109375" style="7" customWidth="1"/>
    <col min="14097" max="14097" width="9.7109375" style="7" customWidth="1"/>
    <col min="14098" max="14098" width="11" style="7" customWidth="1"/>
    <col min="14099" max="14099" width="14.28515625" style="7" customWidth="1"/>
    <col min="14100" max="14100" width="12.42578125" style="7" customWidth="1"/>
    <col min="14101" max="14101" width="13.28515625" style="7" customWidth="1"/>
    <col min="14102" max="14102" width="9.140625" style="7"/>
    <col min="14103" max="14103" width="11.7109375" style="7" customWidth="1"/>
    <col min="14104" max="14104" width="10.140625" style="7" customWidth="1"/>
    <col min="14105" max="14336" width="9.140625" style="7"/>
    <col min="14337" max="14337" width="4.5703125" style="7" customWidth="1"/>
    <col min="14338" max="14338" width="19.28515625" style="7" customWidth="1"/>
    <col min="14339" max="14339" width="15.7109375" style="7" customWidth="1"/>
    <col min="14340" max="14340" width="9.5703125" style="7" customWidth="1"/>
    <col min="14341" max="14341" width="8.7109375" style="7" customWidth="1"/>
    <col min="14342" max="14344" width="9.7109375" style="7" customWidth="1"/>
    <col min="14345" max="14345" width="11.85546875" style="7" customWidth="1"/>
    <col min="14346" max="14346" width="8.42578125" style="7" customWidth="1"/>
    <col min="14347" max="14347" width="9.140625" style="7" customWidth="1"/>
    <col min="14348" max="14348" width="5.85546875" style="7" customWidth="1"/>
    <col min="14349" max="14349" width="8.7109375" style="7" customWidth="1"/>
    <col min="14350" max="14350" width="9.85546875" style="7" customWidth="1"/>
    <col min="14351" max="14351" width="8.5703125" style="7" customWidth="1"/>
    <col min="14352" max="14352" width="8.7109375" style="7" customWidth="1"/>
    <col min="14353" max="14353" width="9.7109375" style="7" customWidth="1"/>
    <col min="14354" max="14354" width="11" style="7" customWidth="1"/>
    <col min="14355" max="14355" width="14.28515625" style="7" customWidth="1"/>
    <col min="14356" max="14356" width="12.42578125" style="7" customWidth="1"/>
    <col min="14357" max="14357" width="13.28515625" style="7" customWidth="1"/>
    <col min="14358" max="14358" width="9.140625" style="7"/>
    <col min="14359" max="14359" width="11.7109375" style="7" customWidth="1"/>
    <col min="14360" max="14360" width="10.140625" style="7" customWidth="1"/>
    <col min="14361" max="14592" width="9.140625" style="7"/>
    <col min="14593" max="14593" width="4.5703125" style="7" customWidth="1"/>
    <col min="14594" max="14594" width="19.28515625" style="7" customWidth="1"/>
    <col min="14595" max="14595" width="15.7109375" style="7" customWidth="1"/>
    <col min="14596" max="14596" width="9.5703125" style="7" customWidth="1"/>
    <col min="14597" max="14597" width="8.7109375" style="7" customWidth="1"/>
    <col min="14598" max="14600" width="9.7109375" style="7" customWidth="1"/>
    <col min="14601" max="14601" width="11.85546875" style="7" customWidth="1"/>
    <col min="14602" max="14602" width="8.42578125" style="7" customWidth="1"/>
    <col min="14603" max="14603" width="9.140625" style="7" customWidth="1"/>
    <col min="14604" max="14604" width="5.85546875" style="7" customWidth="1"/>
    <col min="14605" max="14605" width="8.7109375" style="7" customWidth="1"/>
    <col min="14606" max="14606" width="9.85546875" style="7" customWidth="1"/>
    <col min="14607" max="14607" width="8.5703125" style="7" customWidth="1"/>
    <col min="14608" max="14608" width="8.7109375" style="7" customWidth="1"/>
    <col min="14609" max="14609" width="9.7109375" style="7" customWidth="1"/>
    <col min="14610" max="14610" width="11" style="7" customWidth="1"/>
    <col min="14611" max="14611" width="14.28515625" style="7" customWidth="1"/>
    <col min="14612" max="14612" width="12.42578125" style="7" customWidth="1"/>
    <col min="14613" max="14613" width="13.28515625" style="7" customWidth="1"/>
    <col min="14614" max="14614" width="9.140625" style="7"/>
    <col min="14615" max="14615" width="11.7109375" style="7" customWidth="1"/>
    <col min="14616" max="14616" width="10.140625" style="7" customWidth="1"/>
    <col min="14617" max="14848" width="9.140625" style="7"/>
    <col min="14849" max="14849" width="4.5703125" style="7" customWidth="1"/>
    <col min="14850" max="14850" width="19.28515625" style="7" customWidth="1"/>
    <col min="14851" max="14851" width="15.7109375" style="7" customWidth="1"/>
    <col min="14852" max="14852" width="9.5703125" style="7" customWidth="1"/>
    <col min="14853" max="14853" width="8.7109375" style="7" customWidth="1"/>
    <col min="14854" max="14856" width="9.7109375" style="7" customWidth="1"/>
    <col min="14857" max="14857" width="11.85546875" style="7" customWidth="1"/>
    <col min="14858" max="14858" width="8.42578125" style="7" customWidth="1"/>
    <col min="14859" max="14859" width="9.140625" style="7" customWidth="1"/>
    <col min="14860" max="14860" width="5.85546875" style="7" customWidth="1"/>
    <col min="14861" max="14861" width="8.7109375" style="7" customWidth="1"/>
    <col min="14862" max="14862" width="9.85546875" style="7" customWidth="1"/>
    <col min="14863" max="14863" width="8.5703125" style="7" customWidth="1"/>
    <col min="14864" max="14864" width="8.7109375" style="7" customWidth="1"/>
    <col min="14865" max="14865" width="9.7109375" style="7" customWidth="1"/>
    <col min="14866" max="14866" width="11" style="7" customWidth="1"/>
    <col min="14867" max="14867" width="14.28515625" style="7" customWidth="1"/>
    <col min="14868" max="14868" width="12.42578125" style="7" customWidth="1"/>
    <col min="14869" max="14869" width="13.28515625" style="7" customWidth="1"/>
    <col min="14870" max="14870" width="9.140625" style="7"/>
    <col min="14871" max="14871" width="11.7109375" style="7" customWidth="1"/>
    <col min="14872" max="14872" width="10.140625" style="7" customWidth="1"/>
    <col min="14873" max="15104" width="9.140625" style="7"/>
    <col min="15105" max="15105" width="4.5703125" style="7" customWidth="1"/>
    <col min="15106" max="15106" width="19.28515625" style="7" customWidth="1"/>
    <col min="15107" max="15107" width="15.7109375" style="7" customWidth="1"/>
    <col min="15108" max="15108" width="9.5703125" style="7" customWidth="1"/>
    <col min="15109" max="15109" width="8.7109375" style="7" customWidth="1"/>
    <col min="15110" max="15112" width="9.7109375" style="7" customWidth="1"/>
    <col min="15113" max="15113" width="11.85546875" style="7" customWidth="1"/>
    <col min="15114" max="15114" width="8.42578125" style="7" customWidth="1"/>
    <col min="15115" max="15115" width="9.140625" style="7" customWidth="1"/>
    <col min="15116" max="15116" width="5.85546875" style="7" customWidth="1"/>
    <col min="15117" max="15117" width="8.7109375" style="7" customWidth="1"/>
    <col min="15118" max="15118" width="9.85546875" style="7" customWidth="1"/>
    <col min="15119" max="15119" width="8.5703125" style="7" customWidth="1"/>
    <col min="15120" max="15120" width="8.7109375" style="7" customWidth="1"/>
    <col min="15121" max="15121" width="9.7109375" style="7" customWidth="1"/>
    <col min="15122" max="15122" width="11" style="7" customWidth="1"/>
    <col min="15123" max="15123" width="14.28515625" style="7" customWidth="1"/>
    <col min="15124" max="15124" width="12.42578125" style="7" customWidth="1"/>
    <col min="15125" max="15125" width="13.28515625" style="7" customWidth="1"/>
    <col min="15126" max="15126" width="9.140625" style="7"/>
    <col min="15127" max="15127" width="11.7109375" style="7" customWidth="1"/>
    <col min="15128" max="15128" width="10.140625" style="7" customWidth="1"/>
    <col min="15129" max="15360" width="9.140625" style="7"/>
    <col min="15361" max="15361" width="4.5703125" style="7" customWidth="1"/>
    <col min="15362" max="15362" width="19.28515625" style="7" customWidth="1"/>
    <col min="15363" max="15363" width="15.7109375" style="7" customWidth="1"/>
    <col min="15364" max="15364" width="9.5703125" style="7" customWidth="1"/>
    <col min="15365" max="15365" width="8.7109375" style="7" customWidth="1"/>
    <col min="15366" max="15368" width="9.7109375" style="7" customWidth="1"/>
    <col min="15369" max="15369" width="11.85546875" style="7" customWidth="1"/>
    <col min="15370" max="15370" width="8.42578125" style="7" customWidth="1"/>
    <col min="15371" max="15371" width="9.140625" style="7" customWidth="1"/>
    <col min="15372" max="15372" width="5.85546875" style="7" customWidth="1"/>
    <col min="15373" max="15373" width="8.7109375" style="7" customWidth="1"/>
    <col min="15374" max="15374" width="9.85546875" style="7" customWidth="1"/>
    <col min="15375" max="15375" width="8.5703125" style="7" customWidth="1"/>
    <col min="15376" max="15376" width="8.7109375" style="7" customWidth="1"/>
    <col min="15377" max="15377" width="9.7109375" style="7" customWidth="1"/>
    <col min="15378" max="15378" width="11" style="7" customWidth="1"/>
    <col min="15379" max="15379" width="14.28515625" style="7" customWidth="1"/>
    <col min="15380" max="15380" width="12.42578125" style="7" customWidth="1"/>
    <col min="15381" max="15381" width="13.28515625" style="7" customWidth="1"/>
    <col min="15382" max="15382" width="9.140625" style="7"/>
    <col min="15383" max="15383" width="11.7109375" style="7" customWidth="1"/>
    <col min="15384" max="15384" width="10.140625" style="7" customWidth="1"/>
    <col min="15385" max="15616" width="9.140625" style="7"/>
    <col min="15617" max="15617" width="4.5703125" style="7" customWidth="1"/>
    <col min="15618" max="15618" width="19.28515625" style="7" customWidth="1"/>
    <col min="15619" max="15619" width="15.7109375" style="7" customWidth="1"/>
    <col min="15620" max="15620" width="9.5703125" style="7" customWidth="1"/>
    <col min="15621" max="15621" width="8.7109375" style="7" customWidth="1"/>
    <col min="15622" max="15624" width="9.7109375" style="7" customWidth="1"/>
    <col min="15625" max="15625" width="11.85546875" style="7" customWidth="1"/>
    <col min="15626" max="15626" width="8.42578125" style="7" customWidth="1"/>
    <col min="15627" max="15627" width="9.140625" style="7" customWidth="1"/>
    <col min="15628" max="15628" width="5.85546875" style="7" customWidth="1"/>
    <col min="15629" max="15629" width="8.7109375" style="7" customWidth="1"/>
    <col min="15630" max="15630" width="9.85546875" style="7" customWidth="1"/>
    <col min="15631" max="15631" width="8.5703125" style="7" customWidth="1"/>
    <col min="15632" max="15632" width="8.7109375" style="7" customWidth="1"/>
    <col min="15633" max="15633" width="9.7109375" style="7" customWidth="1"/>
    <col min="15634" max="15634" width="11" style="7" customWidth="1"/>
    <col min="15635" max="15635" width="14.28515625" style="7" customWidth="1"/>
    <col min="15636" max="15636" width="12.42578125" style="7" customWidth="1"/>
    <col min="15637" max="15637" width="13.28515625" style="7" customWidth="1"/>
    <col min="15638" max="15638" width="9.140625" style="7"/>
    <col min="15639" max="15639" width="11.7109375" style="7" customWidth="1"/>
    <col min="15640" max="15640" width="10.140625" style="7" customWidth="1"/>
    <col min="15641" max="15872" width="9.140625" style="7"/>
    <col min="15873" max="15873" width="4.5703125" style="7" customWidth="1"/>
    <col min="15874" max="15874" width="19.28515625" style="7" customWidth="1"/>
    <col min="15875" max="15875" width="15.7109375" style="7" customWidth="1"/>
    <col min="15876" max="15876" width="9.5703125" style="7" customWidth="1"/>
    <col min="15877" max="15877" width="8.7109375" style="7" customWidth="1"/>
    <col min="15878" max="15880" width="9.7109375" style="7" customWidth="1"/>
    <col min="15881" max="15881" width="11.85546875" style="7" customWidth="1"/>
    <col min="15882" max="15882" width="8.42578125" style="7" customWidth="1"/>
    <col min="15883" max="15883" width="9.140625" style="7" customWidth="1"/>
    <col min="15884" max="15884" width="5.85546875" style="7" customWidth="1"/>
    <col min="15885" max="15885" width="8.7109375" style="7" customWidth="1"/>
    <col min="15886" max="15886" width="9.85546875" style="7" customWidth="1"/>
    <col min="15887" max="15887" width="8.5703125" style="7" customWidth="1"/>
    <col min="15888" max="15888" width="8.7109375" style="7" customWidth="1"/>
    <col min="15889" max="15889" width="9.7109375" style="7" customWidth="1"/>
    <col min="15890" max="15890" width="11" style="7" customWidth="1"/>
    <col min="15891" max="15891" width="14.28515625" style="7" customWidth="1"/>
    <col min="15892" max="15892" width="12.42578125" style="7" customWidth="1"/>
    <col min="15893" max="15893" width="13.28515625" style="7" customWidth="1"/>
    <col min="15894" max="15894" width="9.140625" style="7"/>
    <col min="15895" max="15895" width="11.7109375" style="7" customWidth="1"/>
    <col min="15896" max="15896" width="10.140625" style="7" customWidth="1"/>
    <col min="15897" max="16128" width="9.140625" style="7"/>
    <col min="16129" max="16129" width="4.5703125" style="7" customWidth="1"/>
    <col min="16130" max="16130" width="19.28515625" style="7" customWidth="1"/>
    <col min="16131" max="16131" width="15.7109375" style="7" customWidth="1"/>
    <col min="16132" max="16132" width="9.5703125" style="7" customWidth="1"/>
    <col min="16133" max="16133" width="8.7109375" style="7" customWidth="1"/>
    <col min="16134" max="16136" width="9.7109375" style="7" customWidth="1"/>
    <col min="16137" max="16137" width="11.85546875" style="7" customWidth="1"/>
    <col min="16138" max="16138" width="8.42578125" style="7" customWidth="1"/>
    <col min="16139" max="16139" width="9.140625" style="7" customWidth="1"/>
    <col min="16140" max="16140" width="5.85546875" style="7" customWidth="1"/>
    <col min="16141" max="16141" width="8.7109375" style="7" customWidth="1"/>
    <col min="16142" max="16142" width="9.85546875" style="7" customWidth="1"/>
    <col min="16143" max="16143" width="8.5703125" style="7" customWidth="1"/>
    <col min="16144" max="16144" width="8.7109375" style="7" customWidth="1"/>
    <col min="16145" max="16145" width="9.7109375" style="7" customWidth="1"/>
    <col min="16146" max="16146" width="11" style="7" customWidth="1"/>
    <col min="16147" max="16147" width="14.28515625" style="7" customWidth="1"/>
    <col min="16148" max="16148" width="12.42578125" style="7" customWidth="1"/>
    <col min="16149" max="16149" width="13.28515625" style="7" customWidth="1"/>
    <col min="16150" max="16150" width="9.140625" style="7"/>
    <col min="16151" max="16151" width="11.7109375" style="7" customWidth="1"/>
    <col min="16152" max="16152" width="10.140625" style="7" customWidth="1"/>
    <col min="16153" max="16384" width="9.140625" style="7"/>
  </cols>
  <sheetData>
    <row r="1" spans="1:24" x14ac:dyDescent="0.2">
      <c r="A1" s="149" t="s">
        <v>105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4" ht="24.75" customHeight="1" x14ac:dyDescent="0.2">
      <c r="A2" s="79"/>
      <c r="B2" s="156" t="s">
        <v>106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79"/>
    </row>
    <row r="3" spans="1:24" x14ac:dyDescent="0.2">
      <c r="A3" s="7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11"/>
      <c r="S3" s="100"/>
      <c r="T3" s="100"/>
      <c r="U3" s="102" t="s">
        <v>123</v>
      </c>
    </row>
    <row r="4" spans="1:24" x14ac:dyDescent="0.2">
      <c r="A4" s="7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11"/>
      <c r="S4" s="100"/>
      <c r="T4" s="100"/>
      <c r="U4" s="101" t="s">
        <v>119</v>
      </c>
    </row>
    <row r="5" spans="1:24" x14ac:dyDescent="0.2">
      <c r="A5" s="63"/>
      <c r="B5" s="64"/>
      <c r="C5" s="63"/>
      <c r="D5" s="65"/>
      <c r="E5" s="66"/>
      <c r="F5" s="8"/>
      <c r="G5" s="13"/>
      <c r="H5" s="14"/>
      <c r="I5" s="8"/>
      <c r="J5" s="8"/>
      <c r="K5" s="8"/>
      <c r="L5" s="8"/>
      <c r="M5" s="8"/>
      <c r="N5" s="8"/>
      <c r="O5" s="8"/>
      <c r="P5" s="8"/>
      <c r="Q5" s="8"/>
      <c r="R5" s="8"/>
      <c r="S5" s="63"/>
      <c r="T5" s="63"/>
      <c r="U5" s="63"/>
    </row>
    <row r="6" spans="1:24" s="8" customFormat="1" x14ac:dyDescent="0.2">
      <c r="B6" s="64"/>
      <c r="D6" s="67"/>
      <c r="E6" s="12"/>
      <c r="G6" s="13"/>
      <c r="H6" s="14"/>
      <c r="S6" s="154" t="s">
        <v>17</v>
      </c>
      <c r="T6" s="154"/>
      <c r="U6" s="154"/>
      <c r="X6" s="7"/>
    </row>
    <row r="7" spans="1:24" s="8" customFormat="1" ht="30.75" customHeight="1" x14ac:dyDescent="0.2">
      <c r="A7" s="68"/>
      <c r="B7" s="78" t="s">
        <v>85</v>
      </c>
      <c r="C7" s="68"/>
      <c r="D7" s="69"/>
      <c r="E7" s="12"/>
      <c r="G7" s="13"/>
      <c r="H7" s="14"/>
      <c r="I7" s="15"/>
      <c r="N7" s="15"/>
      <c r="O7" s="15"/>
      <c r="P7" s="15"/>
      <c r="Q7" s="15"/>
      <c r="R7" s="15"/>
      <c r="S7" s="155" t="s">
        <v>113</v>
      </c>
      <c r="T7" s="155"/>
      <c r="U7" s="155"/>
    </row>
    <row r="8" spans="1:24" s="8" customFormat="1" ht="15.75" x14ac:dyDescent="0.25">
      <c r="A8" s="68"/>
      <c r="B8" s="64" t="s">
        <v>21</v>
      </c>
      <c r="C8" s="68"/>
      <c r="D8" s="69"/>
      <c r="E8" s="12"/>
      <c r="G8" s="13"/>
      <c r="H8" s="14"/>
      <c r="I8" s="15"/>
      <c r="N8" s="15"/>
      <c r="O8" s="15"/>
      <c r="P8" s="15"/>
      <c r="Q8" s="15"/>
      <c r="R8" s="15"/>
      <c r="S8" s="70"/>
      <c r="T8" s="70"/>
      <c r="U8" s="70"/>
    </row>
    <row r="9" spans="1:24" s="17" customFormat="1" x14ac:dyDescent="0.2">
      <c r="B9" s="64" t="s">
        <v>22</v>
      </c>
      <c r="O9" s="62"/>
      <c r="P9" s="98"/>
      <c r="Q9" s="62"/>
      <c r="R9" s="110"/>
      <c r="S9" s="8"/>
      <c r="T9" s="105" t="s">
        <v>76</v>
      </c>
      <c r="U9" s="15"/>
    </row>
    <row r="10" spans="1:24" s="17" customFormat="1" x14ac:dyDescent="0.2">
      <c r="B10" s="18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98"/>
      <c r="Q10" s="62"/>
      <c r="R10" s="110"/>
      <c r="T10" s="93"/>
      <c r="U10" s="19"/>
    </row>
    <row r="11" spans="1:24" s="17" customFormat="1" x14ac:dyDescent="0.2">
      <c r="B11" s="18"/>
      <c r="D11" s="151" t="s">
        <v>102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93"/>
      <c r="U11" s="19"/>
    </row>
    <row r="12" spans="1:24" s="17" customFormat="1" x14ac:dyDescent="0.2">
      <c r="B12" s="18"/>
      <c r="D12" s="151" t="s">
        <v>107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62"/>
      <c r="P12" s="98"/>
      <c r="Q12" s="62"/>
      <c r="R12" s="110"/>
      <c r="S12" s="20"/>
      <c r="T12" s="152"/>
      <c r="U12" s="152"/>
    </row>
    <row r="13" spans="1:24" s="17" customFormat="1" ht="16.5" customHeight="1" x14ac:dyDescent="0.2">
      <c r="A13" s="150" t="s">
        <v>0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</row>
    <row r="14" spans="1:24" s="17" customFormat="1" x14ac:dyDescent="0.2">
      <c r="B14" s="18"/>
      <c r="D14" s="151" t="s">
        <v>84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62"/>
      <c r="P14" s="98"/>
      <c r="Q14" s="62"/>
      <c r="R14" s="110"/>
      <c r="S14" s="20"/>
      <c r="T14" s="71"/>
      <c r="U14" s="71"/>
    </row>
    <row r="15" spans="1:24" s="17" customFormat="1" ht="15.75" customHeight="1" x14ac:dyDescent="0.2">
      <c r="B15" s="18"/>
      <c r="D15" s="62"/>
      <c r="E15" s="62"/>
      <c r="F15" s="62"/>
      <c r="G15" s="72"/>
      <c r="H15" s="73"/>
      <c r="I15" s="62"/>
      <c r="J15" s="62"/>
      <c r="K15" s="62"/>
      <c r="L15" s="62"/>
      <c r="M15" s="62"/>
      <c r="N15" s="62"/>
      <c r="O15" s="62"/>
      <c r="P15" s="98"/>
      <c r="Q15" s="62"/>
      <c r="R15" s="110"/>
      <c r="S15" s="20"/>
      <c r="T15" s="152"/>
      <c r="U15" s="152"/>
    </row>
    <row r="16" spans="1:24" s="17" customFormat="1" ht="14.25" customHeight="1" x14ac:dyDescent="0.2">
      <c r="B16" s="18"/>
      <c r="D16" s="62"/>
      <c r="E16" s="62"/>
      <c r="F16" s="62"/>
      <c r="G16" s="72"/>
      <c r="H16" s="73"/>
      <c r="I16" s="62"/>
      <c r="J16" s="62"/>
      <c r="K16" s="62"/>
      <c r="L16" s="62"/>
      <c r="M16" s="62"/>
      <c r="N16" s="62"/>
      <c r="O16" s="62"/>
      <c r="P16" s="98"/>
      <c r="Q16" s="62"/>
      <c r="R16" s="110"/>
      <c r="S16" s="20"/>
      <c r="T16" s="71"/>
      <c r="U16" s="71"/>
    </row>
    <row r="17" spans="1:21" s="55" customFormat="1" ht="18.75" customHeight="1" x14ac:dyDescent="0.25">
      <c r="A17" s="153" t="s">
        <v>1</v>
      </c>
      <c r="B17" s="153" t="s">
        <v>28</v>
      </c>
      <c r="C17" s="140" t="s">
        <v>2</v>
      </c>
      <c r="D17" s="140" t="s">
        <v>3</v>
      </c>
      <c r="E17" s="140" t="s">
        <v>12</v>
      </c>
      <c r="F17" s="140" t="s">
        <v>35</v>
      </c>
      <c r="G17" s="157" t="s">
        <v>5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9"/>
      <c r="T17" s="144" t="s">
        <v>117</v>
      </c>
      <c r="U17" s="144" t="s">
        <v>6</v>
      </c>
    </row>
    <row r="18" spans="1:21" s="56" customFormat="1" ht="199.5" customHeight="1" x14ac:dyDescent="0.25">
      <c r="A18" s="153"/>
      <c r="B18" s="153"/>
      <c r="C18" s="140"/>
      <c r="D18" s="140"/>
      <c r="E18" s="140"/>
      <c r="F18" s="140"/>
      <c r="G18" s="145" t="s">
        <v>38</v>
      </c>
      <c r="H18" s="146"/>
      <c r="I18" s="141" t="s">
        <v>90</v>
      </c>
      <c r="J18" s="141" t="s">
        <v>115</v>
      </c>
      <c r="K18" s="145" t="s">
        <v>40</v>
      </c>
      <c r="L18" s="146"/>
      <c r="M18" s="141" t="s">
        <v>95</v>
      </c>
      <c r="N18" s="141" t="s">
        <v>8</v>
      </c>
      <c r="O18" s="141" t="s">
        <v>98</v>
      </c>
      <c r="P18" s="141" t="s">
        <v>116</v>
      </c>
      <c r="Q18" s="141" t="s">
        <v>13</v>
      </c>
      <c r="R18" s="147" t="s">
        <v>134</v>
      </c>
      <c r="S18" s="141" t="s">
        <v>112</v>
      </c>
      <c r="T18" s="144"/>
      <c r="U18" s="144"/>
    </row>
    <row r="19" spans="1:21" s="56" customFormat="1" ht="47.25" customHeight="1" x14ac:dyDescent="0.25">
      <c r="A19" s="153"/>
      <c r="B19" s="153"/>
      <c r="C19" s="140"/>
      <c r="D19" s="140"/>
      <c r="E19" s="140"/>
      <c r="F19" s="140"/>
      <c r="G19" s="74" t="s">
        <v>9</v>
      </c>
      <c r="H19" s="75" t="s">
        <v>10</v>
      </c>
      <c r="I19" s="143"/>
      <c r="J19" s="143"/>
      <c r="K19" s="76" t="s">
        <v>9</v>
      </c>
      <c r="L19" s="75" t="s">
        <v>10</v>
      </c>
      <c r="M19" s="143"/>
      <c r="N19" s="143"/>
      <c r="O19" s="143"/>
      <c r="P19" s="143"/>
      <c r="Q19" s="143"/>
      <c r="R19" s="148"/>
      <c r="S19" s="143"/>
      <c r="T19" s="144"/>
      <c r="U19" s="144"/>
    </row>
    <row r="20" spans="1:21" s="25" customFormat="1" ht="21" customHeight="1" x14ac:dyDescent="0.25">
      <c r="A20" s="77">
        <v>1</v>
      </c>
      <c r="B20" s="77">
        <v>2</v>
      </c>
      <c r="C20" s="77">
        <v>3</v>
      </c>
      <c r="D20" s="77">
        <v>4</v>
      </c>
      <c r="E20" s="77">
        <v>5</v>
      </c>
      <c r="F20" s="77">
        <v>6</v>
      </c>
      <c r="G20" s="77">
        <v>7</v>
      </c>
      <c r="H20" s="77">
        <v>8</v>
      </c>
      <c r="I20" s="77">
        <v>9</v>
      </c>
      <c r="J20" s="77">
        <v>10</v>
      </c>
      <c r="K20" s="77">
        <v>11</v>
      </c>
      <c r="L20" s="77">
        <v>12</v>
      </c>
      <c r="M20" s="77">
        <v>13</v>
      </c>
      <c r="N20" s="77">
        <v>14</v>
      </c>
      <c r="O20" s="77">
        <v>15</v>
      </c>
      <c r="P20" s="77">
        <v>16</v>
      </c>
      <c r="Q20" s="77">
        <v>17</v>
      </c>
      <c r="R20" s="112" t="s">
        <v>127</v>
      </c>
      <c r="S20" s="77">
        <v>18</v>
      </c>
      <c r="T20" s="77">
        <v>19</v>
      </c>
      <c r="U20" s="77">
        <v>20</v>
      </c>
    </row>
    <row r="21" spans="1:21" s="32" customFormat="1" ht="24" customHeight="1" x14ac:dyDescent="0.25">
      <c r="A21" s="80">
        <v>1</v>
      </c>
      <c r="B21" s="81" t="s">
        <v>28</v>
      </c>
      <c r="C21" s="75"/>
      <c r="D21" s="75">
        <v>10000</v>
      </c>
      <c r="E21" s="75">
        <v>1</v>
      </c>
      <c r="F21" s="75">
        <f>ROUND(D21*E21,2)</f>
        <v>10000</v>
      </c>
      <c r="G21" s="74">
        <v>0.15</v>
      </c>
      <c r="H21" s="75">
        <f>ROUND(G21*F21,2)</f>
        <v>1500</v>
      </c>
      <c r="I21" s="75"/>
      <c r="J21" s="75">
        <v>1200</v>
      </c>
      <c r="K21" s="75"/>
      <c r="L21" s="75"/>
      <c r="M21" s="75">
        <v>1500</v>
      </c>
      <c r="N21" s="75"/>
      <c r="O21" s="75"/>
      <c r="P21" s="75"/>
      <c r="Q21" s="75"/>
      <c r="R21" s="75"/>
      <c r="S21" s="82">
        <f>ROUND(F21+H21+I21+J21+L21+M21+N21+O21+Q21+P21+R21,2)</f>
        <v>14200</v>
      </c>
      <c r="T21" s="82">
        <f>ROUND(S21*0.5,2)</f>
        <v>7100</v>
      </c>
      <c r="U21" s="82">
        <f>ROUND(S21+T21,2)</f>
        <v>21300</v>
      </c>
    </row>
    <row r="22" spans="1:21" s="32" customFormat="1" ht="24" customHeight="1" x14ac:dyDescent="0.25">
      <c r="A22" s="80">
        <v>2</v>
      </c>
      <c r="B22" s="81" t="s">
        <v>71</v>
      </c>
      <c r="C22" s="75"/>
      <c r="D22" s="75"/>
      <c r="E22" s="75"/>
      <c r="F22" s="75"/>
      <c r="G22" s="74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82"/>
      <c r="T22" s="82"/>
      <c r="U22" s="82"/>
    </row>
    <row r="23" spans="1:21" s="54" customFormat="1" x14ac:dyDescent="0.2">
      <c r="A23" s="83"/>
      <c r="B23" s="84" t="s">
        <v>72</v>
      </c>
      <c r="C23" s="87"/>
      <c r="D23" s="94"/>
      <c r="E23" s="95">
        <f>SUM(E21:E22)</f>
        <v>1</v>
      </c>
      <c r="F23" s="95">
        <f>SUM(F21:F22)</f>
        <v>10000</v>
      </c>
      <c r="G23" s="87"/>
      <c r="H23" s="95">
        <f>SUM(H21:H22)</f>
        <v>1500</v>
      </c>
      <c r="I23" s="95">
        <f>SUM(I21:I22)</f>
        <v>0</v>
      </c>
      <c r="J23" s="95">
        <f>SUM(J21:J22)</f>
        <v>1200</v>
      </c>
      <c r="K23" s="87"/>
      <c r="L23" s="95">
        <f t="shared" ref="L23:U23" si="0">SUM(L21:L22)</f>
        <v>0</v>
      </c>
      <c r="M23" s="95">
        <f t="shared" si="0"/>
        <v>1500</v>
      </c>
      <c r="N23" s="95">
        <f t="shared" si="0"/>
        <v>0</v>
      </c>
      <c r="O23" s="95">
        <f t="shared" si="0"/>
        <v>0</v>
      </c>
      <c r="P23" s="95">
        <f t="shared" si="0"/>
        <v>0</v>
      </c>
      <c r="Q23" s="95">
        <f t="shared" si="0"/>
        <v>0</v>
      </c>
      <c r="R23" s="95">
        <f t="shared" si="0"/>
        <v>0</v>
      </c>
      <c r="S23" s="95">
        <f t="shared" si="0"/>
        <v>14200</v>
      </c>
      <c r="T23" s="95">
        <f t="shared" si="0"/>
        <v>7100</v>
      </c>
      <c r="U23" s="95">
        <f t="shared" si="0"/>
        <v>21300</v>
      </c>
    </row>
    <row r="24" spans="1:21" s="54" customFormat="1" ht="12.75" customHeight="1" x14ac:dyDescent="0.2">
      <c r="A24" s="8"/>
      <c r="B24" s="91" t="s">
        <v>93</v>
      </c>
      <c r="C24" s="8"/>
      <c r="D24" s="8"/>
      <c r="E24" s="12"/>
      <c r="F24" s="8"/>
      <c r="G24" s="13"/>
      <c r="H24" s="1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s="54" customFormat="1" ht="12.75" customHeight="1" x14ac:dyDescent="0.2">
      <c r="A25" s="8"/>
      <c r="B25" s="64"/>
      <c r="C25" s="8"/>
      <c r="D25" s="8"/>
      <c r="E25" s="12"/>
      <c r="F25" s="88"/>
      <c r="G25" s="88"/>
      <c r="H25" s="8"/>
      <c r="I25" s="71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s="54" customFormat="1" ht="13.5" customHeight="1" x14ac:dyDescent="0.2">
      <c r="A26" s="8"/>
      <c r="B26" s="64" t="s">
        <v>89</v>
      </c>
      <c r="C26" s="8"/>
      <c r="E26" s="114"/>
      <c r="F26" s="116" t="s">
        <v>130</v>
      </c>
      <c r="G26" s="8"/>
      <c r="I26" s="64" t="s">
        <v>88</v>
      </c>
      <c r="J26" s="8"/>
      <c r="K26" s="8"/>
      <c r="L26" s="8"/>
      <c r="M26" s="8"/>
      <c r="N26" s="114"/>
      <c r="O26" s="114"/>
      <c r="P26" s="114"/>
      <c r="Q26" s="115" t="s">
        <v>114</v>
      </c>
      <c r="R26" s="115"/>
      <c r="S26" s="114"/>
      <c r="T26" s="8"/>
      <c r="U26" s="8"/>
    </row>
    <row r="27" spans="1:21" s="54" customFormat="1" ht="12.75" customHeight="1" x14ac:dyDescent="0.2">
      <c r="A27" s="8"/>
      <c r="B27" s="64"/>
      <c r="C27" s="8"/>
      <c r="E27" s="118"/>
      <c r="F27" s="13"/>
      <c r="G27" s="8"/>
      <c r="I27" s="64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s="54" customFormat="1" ht="15" customHeight="1" x14ac:dyDescent="0.2">
      <c r="A28" s="8"/>
      <c r="B28" s="64" t="s">
        <v>77</v>
      </c>
      <c r="C28" s="8"/>
      <c r="E28" s="114"/>
      <c r="F28" s="90" t="s">
        <v>78</v>
      </c>
      <c r="G28" s="8"/>
      <c r="I28" s="64" t="s">
        <v>87</v>
      </c>
      <c r="J28" s="8"/>
      <c r="K28" s="8"/>
      <c r="L28" s="8"/>
      <c r="M28" s="8"/>
      <c r="N28" s="114"/>
      <c r="O28" s="114"/>
      <c r="P28" s="114"/>
      <c r="Q28" s="115" t="s">
        <v>114</v>
      </c>
      <c r="R28" s="115"/>
      <c r="S28" s="114"/>
      <c r="T28" s="8"/>
      <c r="U28" s="8"/>
    </row>
    <row r="29" spans="1:21" s="54" customFormat="1" x14ac:dyDescent="0.2">
      <c r="A29" s="8"/>
      <c r="B29" s="120"/>
      <c r="E29" s="57"/>
      <c r="F29" s="58"/>
      <c r="G29" s="8"/>
      <c r="I29" s="64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s="54" customFormat="1" x14ac:dyDescent="0.2">
      <c r="A30" s="8"/>
      <c r="B30" s="64" t="s">
        <v>131</v>
      </c>
      <c r="C30" s="8"/>
      <c r="E30" s="114"/>
      <c r="F30" s="90" t="s">
        <v>132</v>
      </c>
      <c r="G30" s="8"/>
      <c r="I30" s="64" t="s">
        <v>86</v>
      </c>
      <c r="J30" s="8"/>
      <c r="K30" s="8"/>
      <c r="L30" s="8"/>
      <c r="M30" s="8"/>
      <c r="N30" s="114"/>
      <c r="O30" s="114"/>
      <c r="P30" s="114"/>
      <c r="Q30" s="115" t="s">
        <v>114</v>
      </c>
      <c r="R30" s="115"/>
      <c r="S30" s="114"/>
      <c r="T30" s="8"/>
      <c r="U30" s="8"/>
    </row>
    <row r="31" spans="1:21" s="54" customFormat="1" x14ac:dyDescent="0.2">
      <c r="B31" s="64" t="s">
        <v>133</v>
      </c>
      <c r="E31" s="57"/>
      <c r="F31" s="58"/>
    </row>
    <row r="32" spans="1:21" s="54" customFormat="1" x14ac:dyDescent="0.2">
      <c r="E32" s="57"/>
      <c r="F32" s="58"/>
    </row>
    <row r="33" spans="2:6" s="54" customFormat="1" x14ac:dyDescent="0.2">
      <c r="B33" s="2"/>
      <c r="C33" s="7"/>
      <c r="D33" s="60"/>
      <c r="E33" s="61"/>
      <c r="F33" s="1"/>
    </row>
    <row r="34" spans="2:6" s="54" customFormat="1" x14ac:dyDescent="0.2">
      <c r="B34" s="2"/>
      <c r="C34" s="7"/>
      <c r="D34" s="60"/>
      <c r="E34" s="61"/>
      <c r="F34" s="1"/>
    </row>
  </sheetData>
  <sheetProtection selectLockedCells="1" selectUnlockedCells="1"/>
  <mergeCells count="30">
    <mergeCell ref="K18:L18"/>
    <mergeCell ref="M18:M19"/>
    <mergeCell ref="G17:S17"/>
    <mergeCell ref="B17:B19"/>
    <mergeCell ref="C17:C19"/>
    <mergeCell ref="D17:D19"/>
    <mergeCell ref="P18:P19"/>
    <mergeCell ref="R18:R19"/>
    <mergeCell ref="A1:U1"/>
    <mergeCell ref="B2:T2"/>
    <mergeCell ref="S6:U6"/>
    <mergeCell ref="S7:U7"/>
    <mergeCell ref="D12:N12"/>
    <mergeCell ref="T12:U12"/>
    <mergeCell ref="U17:U19"/>
    <mergeCell ref="E17:E19"/>
    <mergeCell ref="F17:F19"/>
    <mergeCell ref="S18:S19"/>
    <mergeCell ref="D11:S11"/>
    <mergeCell ref="T17:T19"/>
    <mergeCell ref="N18:N19"/>
    <mergeCell ref="O18:O19"/>
    <mergeCell ref="Q18:Q19"/>
    <mergeCell ref="A13:U13"/>
    <mergeCell ref="D14:N14"/>
    <mergeCell ref="T15:U15"/>
    <mergeCell ref="A17:A19"/>
    <mergeCell ref="G18:H18"/>
    <mergeCell ref="I18:I19"/>
    <mergeCell ref="J18:J19"/>
  </mergeCells>
  <pageMargins left="0.31496062992125984" right="0.19685039370078741" top="0.55118110236220474" bottom="0.39370078740157483" header="0" footer="0"/>
  <pageSetup paperSize="9" scale="66" firstPageNumber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zoomScale="70" zoomScaleNormal="70" zoomScaleSheetLayoutView="77" workbookViewId="0">
      <selection activeCell="A26" sqref="A26:Y35"/>
    </sheetView>
  </sheetViews>
  <sheetFormatPr defaultRowHeight="12.75" x14ac:dyDescent="0.2"/>
  <cols>
    <col min="1" max="1" width="4.5703125" style="7" customWidth="1"/>
    <col min="2" max="2" width="18.7109375" style="2" customWidth="1"/>
    <col min="3" max="3" width="10.7109375" style="7" customWidth="1"/>
    <col min="4" max="4" width="9.5703125" style="60" customWidth="1"/>
    <col min="5" max="6" width="8.7109375" style="61" customWidth="1"/>
    <col min="7" max="7" width="9.7109375" style="61" customWidth="1"/>
    <col min="8" max="8" width="9.7109375" style="4" customWidth="1"/>
    <col min="9" max="9" width="11.85546875" style="1" customWidth="1"/>
    <col min="10" max="10" width="8.42578125" style="5" customWidth="1"/>
    <col min="11" max="11" width="9.140625" style="6" customWidth="1"/>
    <col min="12" max="12" width="7.28515625" style="1" customWidth="1"/>
    <col min="13" max="13" width="9.85546875" style="1" customWidth="1"/>
    <col min="14" max="14" width="7.28515625" style="1" customWidth="1"/>
    <col min="15" max="15" width="8.7109375" style="1" customWidth="1"/>
    <col min="16" max="16" width="9.7109375" style="54" customWidth="1"/>
    <col min="17" max="20" width="9.42578125" style="1" customWidth="1"/>
    <col min="21" max="21" width="14.28515625" style="7" customWidth="1"/>
    <col min="22" max="22" width="12.42578125" style="7" customWidth="1"/>
    <col min="23" max="23" width="13.28515625" style="7" customWidth="1"/>
    <col min="24" max="24" width="9.140625" style="7"/>
    <col min="25" max="25" width="11.7109375" style="7" customWidth="1"/>
    <col min="26" max="26" width="10.140625" style="7" customWidth="1"/>
    <col min="27" max="258" width="9.140625" style="7"/>
    <col min="259" max="259" width="4.5703125" style="7" customWidth="1"/>
    <col min="260" max="260" width="19.28515625" style="7" customWidth="1"/>
    <col min="261" max="261" width="15.7109375" style="7" customWidth="1"/>
    <col min="262" max="262" width="9.5703125" style="7" customWidth="1"/>
    <col min="263" max="263" width="8.7109375" style="7" customWidth="1"/>
    <col min="264" max="266" width="9.7109375" style="7" customWidth="1"/>
    <col min="267" max="267" width="11.85546875" style="7" customWidth="1"/>
    <col min="268" max="268" width="8.42578125" style="7" customWidth="1"/>
    <col min="269" max="269" width="9.140625" style="7" customWidth="1"/>
    <col min="270" max="270" width="5.85546875" style="7" customWidth="1"/>
    <col min="271" max="271" width="8.7109375" style="7" customWidth="1"/>
    <col min="272" max="272" width="9.85546875" style="7" customWidth="1"/>
    <col min="273" max="273" width="8.5703125" style="7" customWidth="1"/>
    <col min="274" max="274" width="8.7109375" style="7" customWidth="1"/>
    <col min="275" max="275" width="9.7109375" style="7" customWidth="1"/>
    <col min="276" max="276" width="11" style="7" customWidth="1"/>
    <col min="277" max="277" width="14.28515625" style="7" customWidth="1"/>
    <col min="278" max="278" width="12.42578125" style="7" customWidth="1"/>
    <col min="279" max="279" width="13.28515625" style="7" customWidth="1"/>
    <col min="280" max="280" width="9.140625" style="7"/>
    <col min="281" max="281" width="11.7109375" style="7" customWidth="1"/>
    <col min="282" max="282" width="10.140625" style="7" customWidth="1"/>
    <col min="283" max="514" width="9.140625" style="7"/>
    <col min="515" max="515" width="4.5703125" style="7" customWidth="1"/>
    <col min="516" max="516" width="19.28515625" style="7" customWidth="1"/>
    <col min="517" max="517" width="15.7109375" style="7" customWidth="1"/>
    <col min="518" max="518" width="9.5703125" style="7" customWidth="1"/>
    <col min="519" max="519" width="8.7109375" style="7" customWidth="1"/>
    <col min="520" max="522" width="9.7109375" style="7" customWidth="1"/>
    <col min="523" max="523" width="11.85546875" style="7" customWidth="1"/>
    <col min="524" max="524" width="8.42578125" style="7" customWidth="1"/>
    <col min="525" max="525" width="9.140625" style="7" customWidth="1"/>
    <col min="526" max="526" width="5.85546875" style="7" customWidth="1"/>
    <col min="527" max="527" width="8.7109375" style="7" customWidth="1"/>
    <col min="528" max="528" width="9.85546875" style="7" customWidth="1"/>
    <col min="529" max="529" width="8.5703125" style="7" customWidth="1"/>
    <col min="530" max="530" width="8.7109375" style="7" customWidth="1"/>
    <col min="531" max="531" width="9.7109375" style="7" customWidth="1"/>
    <col min="532" max="532" width="11" style="7" customWidth="1"/>
    <col min="533" max="533" width="14.28515625" style="7" customWidth="1"/>
    <col min="534" max="534" width="12.42578125" style="7" customWidth="1"/>
    <col min="535" max="535" width="13.28515625" style="7" customWidth="1"/>
    <col min="536" max="536" width="9.140625" style="7"/>
    <col min="537" max="537" width="11.7109375" style="7" customWidth="1"/>
    <col min="538" max="538" width="10.140625" style="7" customWidth="1"/>
    <col min="539" max="770" width="9.140625" style="7"/>
    <col min="771" max="771" width="4.5703125" style="7" customWidth="1"/>
    <col min="772" max="772" width="19.28515625" style="7" customWidth="1"/>
    <col min="773" max="773" width="15.7109375" style="7" customWidth="1"/>
    <col min="774" max="774" width="9.5703125" style="7" customWidth="1"/>
    <col min="775" max="775" width="8.7109375" style="7" customWidth="1"/>
    <col min="776" max="778" width="9.7109375" style="7" customWidth="1"/>
    <col min="779" max="779" width="11.85546875" style="7" customWidth="1"/>
    <col min="780" max="780" width="8.42578125" style="7" customWidth="1"/>
    <col min="781" max="781" width="9.140625" style="7" customWidth="1"/>
    <col min="782" max="782" width="5.85546875" style="7" customWidth="1"/>
    <col min="783" max="783" width="8.7109375" style="7" customWidth="1"/>
    <col min="784" max="784" width="9.85546875" style="7" customWidth="1"/>
    <col min="785" max="785" width="8.5703125" style="7" customWidth="1"/>
    <col min="786" max="786" width="8.7109375" style="7" customWidth="1"/>
    <col min="787" max="787" width="9.7109375" style="7" customWidth="1"/>
    <col min="788" max="788" width="11" style="7" customWidth="1"/>
    <col min="789" max="789" width="14.28515625" style="7" customWidth="1"/>
    <col min="790" max="790" width="12.42578125" style="7" customWidth="1"/>
    <col min="791" max="791" width="13.28515625" style="7" customWidth="1"/>
    <col min="792" max="792" width="9.140625" style="7"/>
    <col min="793" max="793" width="11.7109375" style="7" customWidth="1"/>
    <col min="794" max="794" width="10.140625" style="7" customWidth="1"/>
    <col min="795" max="1026" width="9.140625" style="7"/>
    <col min="1027" max="1027" width="4.5703125" style="7" customWidth="1"/>
    <col min="1028" max="1028" width="19.28515625" style="7" customWidth="1"/>
    <col min="1029" max="1029" width="15.7109375" style="7" customWidth="1"/>
    <col min="1030" max="1030" width="9.5703125" style="7" customWidth="1"/>
    <col min="1031" max="1031" width="8.7109375" style="7" customWidth="1"/>
    <col min="1032" max="1034" width="9.7109375" style="7" customWidth="1"/>
    <col min="1035" max="1035" width="11.85546875" style="7" customWidth="1"/>
    <col min="1036" max="1036" width="8.42578125" style="7" customWidth="1"/>
    <col min="1037" max="1037" width="9.140625" style="7" customWidth="1"/>
    <col min="1038" max="1038" width="5.85546875" style="7" customWidth="1"/>
    <col min="1039" max="1039" width="8.7109375" style="7" customWidth="1"/>
    <col min="1040" max="1040" width="9.85546875" style="7" customWidth="1"/>
    <col min="1041" max="1041" width="8.5703125" style="7" customWidth="1"/>
    <col min="1042" max="1042" width="8.7109375" style="7" customWidth="1"/>
    <col min="1043" max="1043" width="9.7109375" style="7" customWidth="1"/>
    <col min="1044" max="1044" width="11" style="7" customWidth="1"/>
    <col min="1045" max="1045" width="14.28515625" style="7" customWidth="1"/>
    <col min="1046" max="1046" width="12.42578125" style="7" customWidth="1"/>
    <col min="1047" max="1047" width="13.28515625" style="7" customWidth="1"/>
    <col min="1048" max="1048" width="9.140625" style="7"/>
    <col min="1049" max="1049" width="11.7109375" style="7" customWidth="1"/>
    <col min="1050" max="1050" width="10.140625" style="7" customWidth="1"/>
    <col min="1051" max="1282" width="9.140625" style="7"/>
    <col min="1283" max="1283" width="4.5703125" style="7" customWidth="1"/>
    <col min="1284" max="1284" width="19.28515625" style="7" customWidth="1"/>
    <col min="1285" max="1285" width="15.7109375" style="7" customWidth="1"/>
    <col min="1286" max="1286" width="9.5703125" style="7" customWidth="1"/>
    <col min="1287" max="1287" width="8.7109375" style="7" customWidth="1"/>
    <col min="1288" max="1290" width="9.7109375" style="7" customWidth="1"/>
    <col min="1291" max="1291" width="11.85546875" style="7" customWidth="1"/>
    <col min="1292" max="1292" width="8.42578125" style="7" customWidth="1"/>
    <col min="1293" max="1293" width="9.140625" style="7" customWidth="1"/>
    <col min="1294" max="1294" width="5.85546875" style="7" customWidth="1"/>
    <col min="1295" max="1295" width="8.7109375" style="7" customWidth="1"/>
    <col min="1296" max="1296" width="9.85546875" style="7" customWidth="1"/>
    <col min="1297" max="1297" width="8.5703125" style="7" customWidth="1"/>
    <col min="1298" max="1298" width="8.7109375" style="7" customWidth="1"/>
    <col min="1299" max="1299" width="9.7109375" style="7" customWidth="1"/>
    <col min="1300" max="1300" width="11" style="7" customWidth="1"/>
    <col min="1301" max="1301" width="14.28515625" style="7" customWidth="1"/>
    <col min="1302" max="1302" width="12.42578125" style="7" customWidth="1"/>
    <col min="1303" max="1303" width="13.28515625" style="7" customWidth="1"/>
    <col min="1304" max="1304" width="9.140625" style="7"/>
    <col min="1305" max="1305" width="11.7109375" style="7" customWidth="1"/>
    <col min="1306" max="1306" width="10.140625" style="7" customWidth="1"/>
    <col min="1307" max="1538" width="9.140625" style="7"/>
    <col min="1539" max="1539" width="4.5703125" style="7" customWidth="1"/>
    <col min="1540" max="1540" width="19.28515625" style="7" customWidth="1"/>
    <col min="1541" max="1541" width="15.7109375" style="7" customWidth="1"/>
    <col min="1542" max="1542" width="9.5703125" style="7" customWidth="1"/>
    <col min="1543" max="1543" width="8.7109375" style="7" customWidth="1"/>
    <col min="1544" max="1546" width="9.7109375" style="7" customWidth="1"/>
    <col min="1547" max="1547" width="11.85546875" style="7" customWidth="1"/>
    <col min="1548" max="1548" width="8.42578125" style="7" customWidth="1"/>
    <col min="1549" max="1549" width="9.140625" style="7" customWidth="1"/>
    <col min="1550" max="1550" width="5.85546875" style="7" customWidth="1"/>
    <col min="1551" max="1551" width="8.7109375" style="7" customWidth="1"/>
    <col min="1552" max="1552" width="9.85546875" style="7" customWidth="1"/>
    <col min="1553" max="1553" width="8.5703125" style="7" customWidth="1"/>
    <col min="1554" max="1554" width="8.7109375" style="7" customWidth="1"/>
    <col min="1555" max="1555" width="9.7109375" style="7" customWidth="1"/>
    <col min="1556" max="1556" width="11" style="7" customWidth="1"/>
    <col min="1557" max="1557" width="14.28515625" style="7" customWidth="1"/>
    <col min="1558" max="1558" width="12.42578125" style="7" customWidth="1"/>
    <col min="1559" max="1559" width="13.28515625" style="7" customWidth="1"/>
    <col min="1560" max="1560" width="9.140625" style="7"/>
    <col min="1561" max="1561" width="11.7109375" style="7" customWidth="1"/>
    <col min="1562" max="1562" width="10.140625" style="7" customWidth="1"/>
    <col min="1563" max="1794" width="9.140625" style="7"/>
    <col min="1795" max="1795" width="4.5703125" style="7" customWidth="1"/>
    <col min="1796" max="1796" width="19.28515625" style="7" customWidth="1"/>
    <col min="1797" max="1797" width="15.7109375" style="7" customWidth="1"/>
    <col min="1798" max="1798" width="9.5703125" style="7" customWidth="1"/>
    <col min="1799" max="1799" width="8.7109375" style="7" customWidth="1"/>
    <col min="1800" max="1802" width="9.7109375" style="7" customWidth="1"/>
    <col min="1803" max="1803" width="11.85546875" style="7" customWidth="1"/>
    <col min="1804" max="1804" width="8.42578125" style="7" customWidth="1"/>
    <col min="1805" max="1805" width="9.140625" style="7" customWidth="1"/>
    <col min="1806" max="1806" width="5.85546875" style="7" customWidth="1"/>
    <col min="1807" max="1807" width="8.7109375" style="7" customWidth="1"/>
    <col min="1808" max="1808" width="9.85546875" style="7" customWidth="1"/>
    <col min="1809" max="1809" width="8.5703125" style="7" customWidth="1"/>
    <col min="1810" max="1810" width="8.7109375" style="7" customWidth="1"/>
    <col min="1811" max="1811" width="9.7109375" style="7" customWidth="1"/>
    <col min="1812" max="1812" width="11" style="7" customWidth="1"/>
    <col min="1813" max="1813" width="14.28515625" style="7" customWidth="1"/>
    <col min="1814" max="1814" width="12.42578125" style="7" customWidth="1"/>
    <col min="1815" max="1815" width="13.28515625" style="7" customWidth="1"/>
    <col min="1816" max="1816" width="9.140625" style="7"/>
    <col min="1817" max="1817" width="11.7109375" style="7" customWidth="1"/>
    <col min="1818" max="1818" width="10.140625" style="7" customWidth="1"/>
    <col min="1819" max="2050" width="9.140625" style="7"/>
    <col min="2051" max="2051" width="4.5703125" style="7" customWidth="1"/>
    <col min="2052" max="2052" width="19.28515625" style="7" customWidth="1"/>
    <col min="2053" max="2053" width="15.7109375" style="7" customWidth="1"/>
    <col min="2054" max="2054" width="9.5703125" style="7" customWidth="1"/>
    <col min="2055" max="2055" width="8.7109375" style="7" customWidth="1"/>
    <col min="2056" max="2058" width="9.7109375" style="7" customWidth="1"/>
    <col min="2059" max="2059" width="11.85546875" style="7" customWidth="1"/>
    <col min="2060" max="2060" width="8.42578125" style="7" customWidth="1"/>
    <col min="2061" max="2061" width="9.140625" style="7" customWidth="1"/>
    <col min="2062" max="2062" width="5.85546875" style="7" customWidth="1"/>
    <col min="2063" max="2063" width="8.7109375" style="7" customWidth="1"/>
    <col min="2064" max="2064" width="9.85546875" style="7" customWidth="1"/>
    <col min="2065" max="2065" width="8.5703125" style="7" customWidth="1"/>
    <col min="2066" max="2066" width="8.7109375" style="7" customWidth="1"/>
    <col min="2067" max="2067" width="9.7109375" style="7" customWidth="1"/>
    <col min="2068" max="2068" width="11" style="7" customWidth="1"/>
    <col min="2069" max="2069" width="14.28515625" style="7" customWidth="1"/>
    <col min="2070" max="2070" width="12.42578125" style="7" customWidth="1"/>
    <col min="2071" max="2071" width="13.28515625" style="7" customWidth="1"/>
    <col min="2072" max="2072" width="9.140625" style="7"/>
    <col min="2073" max="2073" width="11.7109375" style="7" customWidth="1"/>
    <col min="2074" max="2074" width="10.140625" style="7" customWidth="1"/>
    <col min="2075" max="2306" width="9.140625" style="7"/>
    <col min="2307" max="2307" width="4.5703125" style="7" customWidth="1"/>
    <col min="2308" max="2308" width="19.28515625" style="7" customWidth="1"/>
    <col min="2309" max="2309" width="15.7109375" style="7" customWidth="1"/>
    <col min="2310" max="2310" width="9.5703125" style="7" customWidth="1"/>
    <col min="2311" max="2311" width="8.7109375" style="7" customWidth="1"/>
    <col min="2312" max="2314" width="9.7109375" style="7" customWidth="1"/>
    <col min="2315" max="2315" width="11.85546875" style="7" customWidth="1"/>
    <col min="2316" max="2316" width="8.42578125" style="7" customWidth="1"/>
    <col min="2317" max="2317" width="9.140625" style="7" customWidth="1"/>
    <col min="2318" max="2318" width="5.85546875" style="7" customWidth="1"/>
    <col min="2319" max="2319" width="8.7109375" style="7" customWidth="1"/>
    <col min="2320" max="2320" width="9.85546875" style="7" customWidth="1"/>
    <col min="2321" max="2321" width="8.5703125" style="7" customWidth="1"/>
    <col min="2322" max="2322" width="8.7109375" style="7" customWidth="1"/>
    <col min="2323" max="2323" width="9.7109375" style="7" customWidth="1"/>
    <col min="2324" max="2324" width="11" style="7" customWidth="1"/>
    <col min="2325" max="2325" width="14.28515625" style="7" customWidth="1"/>
    <col min="2326" max="2326" width="12.42578125" style="7" customWidth="1"/>
    <col min="2327" max="2327" width="13.28515625" style="7" customWidth="1"/>
    <col min="2328" max="2328" width="9.140625" style="7"/>
    <col min="2329" max="2329" width="11.7109375" style="7" customWidth="1"/>
    <col min="2330" max="2330" width="10.140625" style="7" customWidth="1"/>
    <col min="2331" max="2562" width="9.140625" style="7"/>
    <col min="2563" max="2563" width="4.5703125" style="7" customWidth="1"/>
    <col min="2564" max="2564" width="19.28515625" style="7" customWidth="1"/>
    <col min="2565" max="2565" width="15.7109375" style="7" customWidth="1"/>
    <col min="2566" max="2566" width="9.5703125" style="7" customWidth="1"/>
    <col min="2567" max="2567" width="8.7109375" style="7" customWidth="1"/>
    <col min="2568" max="2570" width="9.7109375" style="7" customWidth="1"/>
    <col min="2571" max="2571" width="11.85546875" style="7" customWidth="1"/>
    <col min="2572" max="2572" width="8.42578125" style="7" customWidth="1"/>
    <col min="2573" max="2573" width="9.140625" style="7" customWidth="1"/>
    <col min="2574" max="2574" width="5.85546875" style="7" customWidth="1"/>
    <col min="2575" max="2575" width="8.7109375" style="7" customWidth="1"/>
    <col min="2576" max="2576" width="9.85546875" style="7" customWidth="1"/>
    <col min="2577" max="2577" width="8.5703125" style="7" customWidth="1"/>
    <col min="2578" max="2578" width="8.7109375" style="7" customWidth="1"/>
    <col min="2579" max="2579" width="9.7109375" style="7" customWidth="1"/>
    <col min="2580" max="2580" width="11" style="7" customWidth="1"/>
    <col min="2581" max="2581" width="14.28515625" style="7" customWidth="1"/>
    <col min="2582" max="2582" width="12.42578125" style="7" customWidth="1"/>
    <col min="2583" max="2583" width="13.28515625" style="7" customWidth="1"/>
    <col min="2584" max="2584" width="9.140625" style="7"/>
    <col min="2585" max="2585" width="11.7109375" style="7" customWidth="1"/>
    <col min="2586" max="2586" width="10.140625" style="7" customWidth="1"/>
    <col min="2587" max="2818" width="9.140625" style="7"/>
    <col min="2819" max="2819" width="4.5703125" style="7" customWidth="1"/>
    <col min="2820" max="2820" width="19.28515625" style="7" customWidth="1"/>
    <col min="2821" max="2821" width="15.7109375" style="7" customWidth="1"/>
    <col min="2822" max="2822" width="9.5703125" style="7" customWidth="1"/>
    <col min="2823" max="2823" width="8.7109375" style="7" customWidth="1"/>
    <col min="2824" max="2826" width="9.7109375" style="7" customWidth="1"/>
    <col min="2827" max="2827" width="11.85546875" style="7" customWidth="1"/>
    <col min="2828" max="2828" width="8.42578125" style="7" customWidth="1"/>
    <col min="2829" max="2829" width="9.140625" style="7" customWidth="1"/>
    <col min="2830" max="2830" width="5.85546875" style="7" customWidth="1"/>
    <col min="2831" max="2831" width="8.7109375" style="7" customWidth="1"/>
    <col min="2832" max="2832" width="9.85546875" style="7" customWidth="1"/>
    <col min="2833" max="2833" width="8.5703125" style="7" customWidth="1"/>
    <col min="2834" max="2834" width="8.7109375" style="7" customWidth="1"/>
    <col min="2835" max="2835" width="9.7109375" style="7" customWidth="1"/>
    <col min="2836" max="2836" width="11" style="7" customWidth="1"/>
    <col min="2837" max="2837" width="14.28515625" style="7" customWidth="1"/>
    <col min="2838" max="2838" width="12.42578125" style="7" customWidth="1"/>
    <col min="2839" max="2839" width="13.28515625" style="7" customWidth="1"/>
    <col min="2840" max="2840" width="9.140625" style="7"/>
    <col min="2841" max="2841" width="11.7109375" style="7" customWidth="1"/>
    <col min="2842" max="2842" width="10.140625" style="7" customWidth="1"/>
    <col min="2843" max="3074" width="9.140625" style="7"/>
    <col min="3075" max="3075" width="4.5703125" style="7" customWidth="1"/>
    <col min="3076" max="3076" width="19.28515625" style="7" customWidth="1"/>
    <col min="3077" max="3077" width="15.7109375" style="7" customWidth="1"/>
    <col min="3078" max="3078" width="9.5703125" style="7" customWidth="1"/>
    <col min="3079" max="3079" width="8.7109375" style="7" customWidth="1"/>
    <col min="3080" max="3082" width="9.7109375" style="7" customWidth="1"/>
    <col min="3083" max="3083" width="11.85546875" style="7" customWidth="1"/>
    <col min="3084" max="3084" width="8.42578125" style="7" customWidth="1"/>
    <col min="3085" max="3085" width="9.140625" style="7" customWidth="1"/>
    <col min="3086" max="3086" width="5.85546875" style="7" customWidth="1"/>
    <col min="3087" max="3087" width="8.7109375" style="7" customWidth="1"/>
    <col min="3088" max="3088" width="9.85546875" style="7" customWidth="1"/>
    <col min="3089" max="3089" width="8.5703125" style="7" customWidth="1"/>
    <col min="3090" max="3090" width="8.7109375" style="7" customWidth="1"/>
    <col min="3091" max="3091" width="9.7109375" style="7" customWidth="1"/>
    <col min="3092" max="3092" width="11" style="7" customWidth="1"/>
    <col min="3093" max="3093" width="14.28515625" style="7" customWidth="1"/>
    <col min="3094" max="3094" width="12.42578125" style="7" customWidth="1"/>
    <col min="3095" max="3095" width="13.28515625" style="7" customWidth="1"/>
    <col min="3096" max="3096" width="9.140625" style="7"/>
    <col min="3097" max="3097" width="11.7109375" style="7" customWidth="1"/>
    <col min="3098" max="3098" width="10.140625" style="7" customWidth="1"/>
    <col min="3099" max="3330" width="9.140625" style="7"/>
    <col min="3331" max="3331" width="4.5703125" style="7" customWidth="1"/>
    <col min="3332" max="3332" width="19.28515625" style="7" customWidth="1"/>
    <col min="3333" max="3333" width="15.7109375" style="7" customWidth="1"/>
    <col min="3334" max="3334" width="9.5703125" style="7" customWidth="1"/>
    <col min="3335" max="3335" width="8.7109375" style="7" customWidth="1"/>
    <col min="3336" max="3338" width="9.7109375" style="7" customWidth="1"/>
    <col min="3339" max="3339" width="11.85546875" style="7" customWidth="1"/>
    <col min="3340" max="3340" width="8.42578125" style="7" customWidth="1"/>
    <col min="3341" max="3341" width="9.140625" style="7" customWidth="1"/>
    <col min="3342" max="3342" width="5.85546875" style="7" customWidth="1"/>
    <col min="3343" max="3343" width="8.7109375" style="7" customWidth="1"/>
    <col min="3344" max="3344" width="9.85546875" style="7" customWidth="1"/>
    <col min="3345" max="3345" width="8.5703125" style="7" customWidth="1"/>
    <col min="3346" max="3346" width="8.7109375" style="7" customWidth="1"/>
    <col min="3347" max="3347" width="9.7109375" style="7" customWidth="1"/>
    <col min="3348" max="3348" width="11" style="7" customWidth="1"/>
    <col min="3349" max="3349" width="14.28515625" style="7" customWidth="1"/>
    <col min="3350" max="3350" width="12.42578125" style="7" customWidth="1"/>
    <col min="3351" max="3351" width="13.28515625" style="7" customWidth="1"/>
    <col min="3352" max="3352" width="9.140625" style="7"/>
    <col min="3353" max="3353" width="11.7109375" style="7" customWidth="1"/>
    <col min="3354" max="3354" width="10.140625" style="7" customWidth="1"/>
    <col min="3355" max="3586" width="9.140625" style="7"/>
    <col min="3587" max="3587" width="4.5703125" style="7" customWidth="1"/>
    <col min="3588" max="3588" width="19.28515625" style="7" customWidth="1"/>
    <col min="3589" max="3589" width="15.7109375" style="7" customWidth="1"/>
    <col min="3590" max="3590" width="9.5703125" style="7" customWidth="1"/>
    <col min="3591" max="3591" width="8.7109375" style="7" customWidth="1"/>
    <col min="3592" max="3594" width="9.7109375" style="7" customWidth="1"/>
    <col min="3595" max="3595" width="11.85546875" style="7" customWidth="1"/>
    <col min="3596" max="3596" width="8.42578125" style="7" customWidth="1"/>
    <col min="3597" max="3597" width="9.140625" style="7" customWidth="1"/>
    <col min="3598" max="3598" width="5.85546875" style="7" customWidth="1"/>
    <col min="3599" max="3599" width="8.7109375" style="7" customWidth="1"/>
    <col min="3600" max="3600" width="9.85546875" style="7" customWidth="1"/>
    <col min="3601" max="3601" width="8.5703125" style="7" customWidth="1"/>
    <col min="3602" max="3602" width="8.7109375" style="7" customWidth="1"/>
    <col min="3603" max="3603" width="9.7109375" style="7" customWidth="1"/>
    <col min="3604" max="3604" width="11" style="7" customWidth="1"/>
    <col min="3605" max="3605" width="14.28515625" style="7" customWidth="1"/>
    <col min="3606" max="3606" width="12.42578125" style="7" customWidth="1"/>
    <col min="3607" max="3607" width="13.28515625" style="7" customWidth="1"/>
    <col min="3608" max="3608" width="9.140625" style="7"/>
    <col min="3609" max="3609" width="11.7109375" style="7" customWidth="1"/>
    <col min="3610" max="3610" width="10.140625" style="7" customWidth="1"/>
    <col min="3611" max="3842" width="9.140625" style="7"/>
    <col min="3843" max="3843" width="4.5703125" style="7" customWidth="1"/>
    <col min="3844" max="3844" width="19.28515625" style="7" customWidth="1"/>
    <col min="3845" max="3845" width="15.7109375" style="7" customWidth="1"/>
    <col min="3846" max="3846" width="9.5703125" style="7" customWidth="1"/>
    <col min="3847" max="3847" width="8.7109375" style="7" customWidth="1"/>
    <col min="3848" max="3850" width="9.7109375" style="7" customWidth="1"/>
    <col min="3851" max="3851" width="11.85546875" style="7" customWidth="1"/>
    <col min="3852" max="3852" width="8.42578125" style="7" customWidth="1"/>
    <col min="3853" max="3853" width="9.140625" style="7" customWidth="1"/>
    <col min="3854" max="3854" width="5.85546875" style="7" customWidth="1"/>
    <col min="3855" max="3855" width="8.7109375" style="7" customWidth="1"/>
    <col min="3856" max="3856" width="9.85546875" style="7" customWidth="1"/>
    <col min="3857" max="3857" width="8.5703125" style="7" customWidth="1"/>
    <col min="3858" max="3858" width="8.7109375" style="7" customWidth="1"/>
    <col min="3859" max="3859" width="9.7109375" style="7" customWidth="1"/>
    <col min="3860" max="3860" width="11" style="7" customWidth="1"/>
    <col min="3861" max="3861" width="14.28515625" style="7" customWidth="1"/>
    <col min="3862" max="3862" width="12.42578125" style="7" customWidth="1"/>
    <col min="3863" max="3863" width="13.28515625" style="7" customWidth="1"/>
    <col min="3864" max="3864" width="9.140625" style="7"/>
    <col min="3865" max="3865" width="11.7109375" style="7" customWidth="1"/>
    <col min="3866" max="3866" width="10.140625" style="7" customWidth="1"/>
    <col min="3867" max="4098" width="9.140625" style="7"/>
    <col min="4099" max="4099" width="4.5703125" style="7" customWidth="1"/>
    <col min="4100" max="4100" width="19.28515625" style="7" customWidth="1"/>
    <col min="4101" max="4101" width="15.7109375" style="7" customWidth="1"/>
    <col min="4102" max="4102" width="9.5703125" style="7" customWidth="1"/>
    <col min="4103" max="4103" width="8.7109375" style="7" customWidth="1"/>
    <col min="4104" max="4106" width="9.7109375" style="7" customWidth="1"/>
    <col min="4107" max="4107" width="11.85546875" style="7" customWidth="1"/>
    <col min="4108" max="4108" width="8.42578125" style="7" customWidth="1"/>
    <col min="4109" max="4109" width="9.140625" style="7" customWidth="1"/>
    <col min="4110" max="4110" width="5.85546875" style="7" customWidth="1"/>
    <col min="4111" max="4111" width="8.7109375" style="7" customWidth="1"/>
    <col min="4112" max="4112" width="9.85546875" style="7" customWidth="1"/>
    <col min="4113" max="4113" width="8.5703125" style="7" customWidth="1"/>
    <col min="4114" max="4114" width="8.7109375" style="7" customWidth="1"/>
    <col min="4115" max="4115" width="9.7109375" style="7" customWidth="1"/>
    <col min="4116" max="4116" width="11" style="7" customWidth="1"/>
    <col min="4117" max="4117" width="14.28515625" style="7" customWidth="1"/>
    <col min="4118" max="4118" width="12.42578125" style="7" customWidth="1"/>
    <col min="4119" max="4119" width="13.28515625" style="7" customWidth="1"/>
    <col min="4120" max="4120" width="9.140625" style="7"/>
    <col min="4121" max="4121" width="11.7109375" style="7" customWidth="1"/>
    <col min="4122" max="4122" width="10.140625" style="7" customWidth="1"/>
    <col min="4123" max="4354" width="9.140625" style="7"/>
    <col min="4355" max="4355" width="4.5703125" style="7" customWidth="1"/>
    <col min="4356" max="4356" width="19.28515625" style="7" customWidth="1"/>
    <col min="4357" max="4357" width="15.7109375" style="7" customWidth="1"/>
    <col min="4358" max="4358" width="9.5703125" style="7" customWidth="1"/>
    <col min="4359" max="4359" width="8.7109375" style="7" customWidth="1"/>
    <col min="4360" max="4362" width="9.7109375" style="7" customWidth="1"/>
    <col min="4363" max="4363" width="11.85546875" style="7" customWidth="1"/>
    <col min="4364" max="4364" width="8.42578125" style="7" customWidth="1"/>
    <col min="4365" max="4365" width="9.140625" style="7" customWidth="1"/>
    <col min="4366" max="4366" width="5.85546875" style="7" customWidth="1"/>
    <col min="4367" max="4367" width="8.7109375" style="7" customWidth="1"/>
    <col min="4368" max="4368" width="9.85546875" style="7" customWidth="1"/>
    <col min="4369" max="4369" width="8.5703125" style="7" customWidth="1"/>
    <col min="4370" max="4370" width="8.7109375" style="7" customWidth="1"/>
    <col min="4371" max="4371" width="9.7109375" style="7" customWidth="1"/>
    <col min="4372" max="4372" width="11" style="7" customWidth="1"/>
    <col min="4373" max="4373" width="14.28515625" style="7" customWidth="1"/>
    <col min="4374" max="4374" width="12.42578125" style="7" customWidth="1"/>
    <col min="4375" max="4375" width="13.28515625" style="7" customWidth="1"/>
    <col min="4376" max="4376" width="9.140625" style="7"/>
    <col min="4377" max="4377" width="11.7109375" style="7" customWidth="1"/>
    <col min="4378" max="4378" width="10.140625" style="7" customWidth="1"/>
    <col min="4379" max="4610" width="9.140625" style="7"/>
    <col min="4611" max="4611" width="4.5703125" style="7" customWidth="1"/>
    <col min="4612" max="4612" width="19.28515625" style="7" customWidth="1"/>
    <col min="4613" max="4613" width="15.7109375" style="7" customWidth="1"/>
    <col min="4614" max="4614" width="9.5703125" style="7" customWidth="1"/>
    <col min="4615" max="4615" width="8.7109375" style="7" customWidth="1"/>
    <col min="4616" max="4618" width="9.7109375" style="7" customWidth="1"/>
    <col min="4619" max="4619" width="11.85546875" style="7" customWidth="1"/>
    <col min="4620" max="4620" width="8.42578125" style="7" customWidth="1"/>
    <col min="4621" max="4621" width="9.140625" style="7" customWidth="1"/>
    <col min="4622" max="4622" width="5.85546875" style="7" customWidth="1"/>
    <col min="4623" max="4623" width="8.7109375" style="7" customWidth="1"/>
    <col min="4624" max="4624" width="9.85546875" style="7" customWidth="1"/>
    <col min="4625" max="4625" width="8.5703125" style="7" customWidth="1"/>
    <col min="4626" max="4626" width="8.7109375" style="7" customWidth="1"/>
    <col min="4627" max="4627" width="9.7109375" style="7" customWidth="1"/>
    <col min="4628" max="4628" width="11" style="7" customWidth="1"/>
    <col min="4629" max="4629" width="14.28515625" style="7" customWidth="1"/>
    <col min="4630" max="4630" width="12.42578125" style="7" customWidth="1"/>
    <col min="4631" max="4631" width="13.28515625" style="7" customWidth="1"/>
    <col min="4632" max="4632" width="9.140625" style="7"/>
    <col min="4633" max="4633" width="11.7109375" style="7" customWidth="1"/>
    <col min="4634" max="4634" width="10.140625" style="7" customWidth="1"/>
    <col min="4635" max="4866" width="9.140625" style="7"/>
    <col min="4867" max="4867" width="4.5703125" style="7" customWidth="1"/>
    <col min="4868" max="4868" width="19.28515625" style="7" customWidth="1"/>
    <col min="4869" max="4869" width="15.7109375" style="7" customWidth="1"/>
    <col min="4870" max="4870" width="9.5703125" style="7" customWidth="1"/>
    <col min="4871" max="4871" width="8.7109375" style="7" customWidth="1"/>
    <col min="4872" max="4874" width="9.7109375" style="7" customWidth="1"/>
    <col min="4875" max="4875" width="11.85546875" style="7" customWidth="1"/>
    <col min="4876" max="4876" width="8.42578125" style="7" customWidth="1"/>
    <col min="4877" max="4877" width="9.140625" style="7" customWidth="1"/>
    <col min="4878" max="4878" width="5.85546875" style="7" customWidth="1"/>
    <col min="4879" max="4879" width="8.7109375" style="7" customWidth="1"/>
    <col min="4880" max="4880" width="9.85546875" style="7" customWidth="1"/>
    <col min="4881" max="4881" width="8.5703125" style="7" customWidth="1"/>
    <col min="4882" max="4882" width="8.7109375" style="7" customWidth="1"/>
    <col min="4883" max="4883" width="9.7109375" style="7" customWidth="1"/>
    <col min="4884" max="4884" width="11" style="7" customWidth="1"/>
    <col min="4885" max="4885" width="14.28515625" style="7" customWidth="1"/>
    <col min="4886" max="4886" width="12.42578125" style="7" customWidth="1"/>
    <col min="4887" max="4887" width="13.28515625" style="7" customWidth="1"/>
    <col min="4888" max="4888" width="9.140625" style="7"/>
    <col min="4889" max="4889" width="11.7109375" style="7" customWidth="1"/>
    <col min="4890" max="4890" width="10.140625" style="7" customWidth="1"/>
    <col min="4891" max="5122" width="9.140625" style="7"/>
    <col min="5123" max="5123" width="4.5703125" style="7" customWidth="1"/>
    <col min="5124" max="5124" width="19.28515625" style="7" customWidth="1"/>
    <col min="5125" max="5125" width="15.7109375" style="7" customWidth="1"/>
    <col min="5126" max="5126" width="9.5703125" style="7" customWidth="1"/>
    <col min="5127" max="5127" width="8.7109375" style="7" customWidth="1"/>
    <col min="5128" max="5130" width="9.7109375" style="7" customWidth="1"/>
    <col min="5131" max="5131" width="11.85546875" style="7" customWidth="1"/>
    <col min="5132" max="5132" width="8.42578125" style="7" customWidth="1"/>
    <col min="5133" max="5133" width="9.140625" style="7" customWidth="1"/>
    <col min="5134" max="5134" width="5.85546875" style="7" customWidth="1"/>
    <col min="5135" max="5135" width="8.7109375" style="7" customWidth="1"/>
    <col min="5136" max="5136" width="9.85546875" style="7" customWidth="1"/>
    <col min="5137" max="5137" width="8.5703125" style="7" customWidth="1"/>
    <col min="5138" max="5138" width="8.7109375" style="7" customWidth="1"/>
    <col min="5139" max="5139" width="9.7109375" style="7" customWidth="1"/>
    <col min="5140" max="5140" width="11" style="7" customWidth="1"/>
    <col min="5141" max="5141" width="14.28515625" style="7" customWidth="1"/>
    <col min="5142" max="5142" width="12.42578125" style="7" customWidth="1"/>
    <col min="5143" max="5143" width="13.28515625" style="7" customWidth="1"/>
    <col min="5144" max="5144" width="9.140625" style="7"/>
    <col min="5145" max="5145" width="11.7109375" style="7" customWidth="1"/>
    <col min="5146" max="5146" width="10.140625" style="7" customWidth="1"/>
    <col min="5147" max="5378" width="9.140625" style="7"/>
    <col min="5379" max="5379" width="4.5703125" style="7" customWidth="1"/>
    <col min="5380" max="5380" width="19.28515625" style="7" customWidth="1"/>
    <col min="5381" max="5381" width="15.7109375" style="7" customWidth="1"/>
    <col min="5382" max="5382" width="9.5703125" style="7" customWidth="1"/>
    <col min="5383" max="5383" width="8.7109375" style="7" customWidth="1"/>
    <col min="5384" max="5386" width="9.7109375" style="7" customWidth="1"/>
    <col min="5387" max="5387" width="11.85546875" style="7" customWidth="1"/>
    <col min="5388" max="5388" width="8.42578125" style="7" customWidth="1"/>
    <col min="5389" max="5389" width="9.140625" style="7" customWidth="1"/>
    <col min="5390" max="5390" width="5.85546875" style="7" customWidth="1"/>
    <col min="5391" max="5391" width="8.7109375" style="7" customWidth="1"/>
    <col min="5392" max="5392" width="9.85546875" style="7" customWidth="1"/>
    <col min="5393" max="5393" width="8.5703125" style="7" customWidth="1"/>
    <col min="5394" max="5394" width="8.7109375" style="7" customWidth="1"/>
    <col min="5395" max="5395" width="9.7109375" style="7" customWidth="1"/>
    <col min="5396" max="5396" width="11" style="7" customWidth="1"/>
    <col min="5397" max="5397" width="14.28515625" style="7" customWidth="1"/>
    <col min="5398" max="5398" width="12.42578125" style="7" customWidth="1"/>
    <col min="5399" max="5399" width="13.28515625" style="7" customWidth="1"/>
    <col min="5400" max="5400" width="9.140625" style="7"/>
    <col min="5401" max="5401" width="11.7109375" style="7" customWidth="1"/>
    <col min="5402" max="5402" width="10.140625" style="7" customWidth="1"/>
    <col min="5403" max="5634" width="9.140625" style="7"/>
    <col min="5635" max="5635" width="4.5703125" style="7" customWidth="1"/>
    <col min="5636" max="5636" width="19.28515625" style="7" customWidth="1"/>
    <col min="5637" max="5637" width="15.7109375" style="7" customWidth="1"/>
    <col min="5638" max="5638" width="9.5703125" style="7" customWidth="1"/>
    <col min="5639" max="5639" width="8.7109375" style="7" customWidth="1"/>
    <col min="5640" max="5642" width="9.7109375" style="7" customWidth="1"/>
    <col min="5643" max="5643" width="11.85546875" style="7" customWidth="1"/>
    <col min="5644" max="5644" width="8.42578125" style="7" customWidth="1"/>
    <col min="5645" max="5645" width="9.140625" style="7" customWidth="1"/>
    <col min="5646" max="5646" width="5.85546875" style="7" customWidth="1"/>
    <col min="5647" max="5647" width="8.7109375" style="7" customWidth="1"/>
    <col min="5648" max="5648" width="9.85546875" style="7" customWidth="1"/>
    <col min="5649" max="5649" width="8.5703125" style="7" customWidth="1"/>
    <col min="5650" max="5650" width="8.7109375" style="7" customWidth="1"/>
    <col min="5651" max="5651" width="9.7109375" style="7" customWidth="1"/>
    <col min="5652" max="5652" width="11" style="7" customWidth="1"/>
    <col min="5653" max="5653" width="14.28515625" style="7" customWidth="1"/>
    <col min="5654" max="5654" width="12.42578125" style="7" customWidth="1"/>
    <col min="5655" max="5655" width="13.28515625" style="7" customWidth="1"/>
    <col min="5656" max="5656" width="9.140625" style="7"/>
    <col min="5657" max="5657" width="11.7109375" style="7" customWidth="1"/>
    <col min="5658" max="5658" width="10.140625" style="7" customWidth="1"/>
    <col min="5659" max="5890" width="9.140625" style="7"/>
    <col min="5891" max="5891" width="4.5703125" style="7" customWidth="1"/>
    <col min="5892" max="5892" width="19.28515625" style="7" customWidth="1"/>
    <col min="5893" max="5893" width="15.7109375" style="7" customWidth="1"/>
    <col min="5894" max="5894" width="9.5703125" style="7" customWidth="1"/>
    <col min="5895" max="5895" width="8.7109375" style="7" customWidth="1"/>
    <col min="5896" max="5898" width="9.7109375" style="7" customWidth="1"/>
    <col min="5899" max="5899" width="11.85546875" style="7" customWidth="1"/>
    <col min="5900" max="5900" width="8.42578125" style="7" customWidth="1"/>
    <col min="5901" max="5901" width="9.140625" style="7" customWidth="1"/>
    <col min="5902" max="5902" width="5.85546875" style="7" customWidth="1"/>
    <col min="5903" max="5903" width="8.7109375" style="7" customWidth="1"/>
    <col min="5904" max="5904" width="9.85546875" style="7" customWidth="1"/>
    <col min="5905" max="5905" width="8.5703125" style="7" customWidth="1"/>
    <col min="5906" max="5906" width="8.7109375" style="7" customWidth="1"/>
    <col min="5907" max="5907" width="9.7109375" style="7" customWidth="1"/>
    <col min="5908" max="5908" width="11" style="7" customWidth="1"/>
    <col min="5909" max="5909" width="14.28515625" style="7" customWidth="1"/>
    <col min="5910" max="5910" width="12.42578125" style="7" customWidth="1"/>
    <col min="5911" max="5911" width="13.28515625" style="7" customWidth="1"/>
    <col min="5912" max="5912" width="9.140625" style="7"/>
    <col min="5913" max="5913" width="11.7109375" style="7" customWidth="1"/>
    <col min="5914" max="5914" width="10.140625" style="7" customWidth="1"/>
    <col min="5915" max="6146" width="9.140625" style="7"/>
    <col min="6147" max="6147" width="4.5703125" style="7" customWidth="1"/>
    <col min="6148" max="6148" width="19.28515625" style="7" customWidth="1"/>
    <col min="6149" max="6149" width="15.7109375" style="7" customWidth="1"/>
    <col min="6150" max="6150" width="9.5703125" style="7" customWidth="1"/>
    <col min="6151" max="6151" width="8.7109375" style="7" customWidth="1"/>
    <col min="6152" max="6154" width="9.7109375" style="7" customWidth="1"/>
    <col min="6155" max="6155" width="11.85546875" style="7" customWidth="1"/>
    <col min="6156" max="6156" width="8.42578125" style="7" customWidth="1"/>
    <col min="6157" max="6157" width="9.140625" style="7" customWidth="1"/>
    <col min="6158" max="6158" width="5.85546875" style="7" customWidth="1"/>
    <col min="6159" max="6159" width="8.7109375" style="7" customWidth="1"/>
    <col min="6160" max="6160" width="9.85546875" style="7" customWidth="1"/>
    <col min="6161" max="6161" width="8.5703125" style="7" customWidth="1"/>
    <col min="6162" max="6162" width="8.7109375" style="7" customWidth="1"/>
    <col min="6163" max="6163" width="9.7109375" style="7" customWidth="1"/>
    <col min="6164" max="6164" width="11" style="7" customWidth="1"/>
    <col min="6165" max="6165" width="14.28515625" style="7" customWidth="1"/>
    <col min="6166" max="6166" width="12.42578125" style="7" customWidth="1"/>
    <col min="6167" max="6167" width="13.28515625" style="7" customWidth="1"/>
    <col min="6168" max="6168" width="9.140625" style="7"/>
    <col min="6169" max="6169" width="11.7109375" style="7" customWidth="1"/>
    <col min="6170" max="6170" width="10.140625" style="7" customWidth="1"/>
    <col min="6171" max="6402" width="9.140625" style="7"/>
    <col min="6403" max="6403" width="4.5703125" style="7" customWidth="1"/>
    <col min="6404" max="6404" width="19.28515625" style="7" customWidth="1"/>
    <col min="6405" max="6405" width="15.7109375" style="7" customWidth="1"/>
    <col min="6406" max="6406" width="9.5703125" style="7" customWidth="1"/>
    <col min="6407" max="6407" width="8.7109375" style="7" customWidth="1"/>
    <col min="6408" max="6410" width="9.7109375" style="7" customWidth="1"/>
    <col min="6411" max="6411" width="11.85546875" style="7" customWidth="1"/>
    <col min="6412" max="6412" width="8.42578125" style="7" customWidth="1"/>
    <col min="6413" max="6413" width="9.140625" style="7" customWidth="1"/>
    <col min="6414" max="6414" width="5.85546875" style="7" customWidth="1"/>
    <col min="6415" max="6415" width="8.7109375" style="7" customWidth="1"/>
    <col min="6416" max="6416" width="9.85546875" style="7" customWidth="1"/>
    <col min="6417" max="6417" width="8.5703125" style="7" customWidth="1"/>
    <col min="6418" max="6418" width="8.7109375" style="7" customWidth="1"/>
    <col min="6419" max="6419" width="9.7109375" style="7" customWidth="1"/>
    <col min="6420" max="6420" width="11" style="7" customWidth="1"/>
    <col min="6421" max="6421" width="14.28515625" style="7" customWidth="1"/>
    <col min="6422" max="6422" width="12.42578125" style="7" customWidth="1"/>
    <col min="6423" max="6423" width="13.28515625" style="7" customWidth="1"/>
    <col min="6424" max="6424" width="9.140625" style="7"/>
    <col min="6425" max="6425" width="11.7109375" style="7" customWidth="1"/>
    <col min="6426" max="6426" width="10.140625" style="7" customWidth="1"/>
    <col min="6427" max="6658" width="9.140625" style="7"/>
    <col min="6659" max="6659" width="4.5703125" style="7" customWidth="1"/>
    <col min="6660" max="6660" width="19.28515625" style="7" customWidth="1"/>
    <col min="6661" max="6661" width="15.7109375" style="7" customWidth="1"/>
    <col min="6662" max="6662" width="9.5703125" style="7" customWidth="1"/>
    <col min="6663" max="6663" width="8.7109375" style="7" customWidth="1"/>
    <col min="6664" max="6666" width="9.7109375" style="7" customWidth="1"/>
    <col min="6667" max="6667" width="11.85546875" style="7" customWidth="1"/>
    <col min="6668" max="6668" width="8.42578125" style="7" customWidth="1"/>
    <col min="6669" max="6669" width="9.140625" style="7" customWidth="1"/>
    <col min="6670" max="6670" width="5.85546875" style="7" customWidth="1"/>
    <col min="6671" max="6671" width="8.7109375" style="7" customWidth="1"/>
    <col min="6672" max="6672" width="9.85546875" style="7" customWidth="1"/>
    <col min="6673" max="6673" width="8.5703125" style="7" customWidth="1"/>
    <col min="6674" max="6674" width="8.7109375" style="7" customWidth="1"/>
    <col min="6675" max="6675" width="9.7109375" style="7" customWidth="1"/>
    <col min="6676" max="6676" width="11" style="7" customWidth="1"/>
    <col min="6677" max="6677" width="14.28515625" style="7" customWidth="1"/>
    <col min="6678" max="6678" width="12.42578125" style="7" customWidth="1"/>
    <col min="6679" max="6679" width="13.28515625" style="7" customWidth="1"/>
    <col min="6680" max="6680" width="9.140625" style="7"/>
    <col min="6681" max="6681" width="11.7109375" style="7" customWidth="1"/>
    <col min="6682" max="6682" width="10.140625" style="7" customWidth="1"/>
    <col min="6683" max="6914" width="9.140625" style="7"/>
    <col min="6915" max="6915" width="4.5703125" style="7" customWidth="1"/>
    <col min="6916" max="6916" width="19.28515625" style="7" customWidth="1"/>
    <col min="6917" max="6917" width="15.7109375" style="7" customWidth="1"/>
    <col min="6918" max="6918" width="9.5703125" style="7" customWidth="1"/>
    <col min="6919" max="6919" width="8.7109375" style="7" customWidth="1"/>
    <col min="6920" max="6922" width="9.7109375" style="7" customWidth="1"/>
    <col min="6923" max="6923" width="11.85546875" style="7" customWidth="1"/>
    <col min="6924" max="6924" width="8.42578125" style="7" customWidth="1"/>
    <col min="6925" max="6925" width="9.140625" style="7" customWidth="1"/>
    <col min="6926" max="6926" width="5.85546875" style="7" customWidth="1"/>
    <col min="6927" max="6927" width="8.7109375" style="7" customWidth="1"/>
    <col min="6928" max="6928" width="9.85546875" style="7" customWidth="1"/>
    <col min="6929" max="6929" width="8.5703125" style="7" customWidth="1"/>
    <col min="6930" max="6930" width="8.7109375" style="7" customWidth="1"/>
    <col min="6931" max="6931" width="9.7109375" style="7" customWidth="1"/>
    <col min="6932" max="6932" width="11" style="7" customWidth="1"/>
    <col min="6933" max="6933" width="14.28515625" style="7" customWidth="1"/>
    <col min="6934" max="6934" width="12.42578125" style="7" customWidth="1"/>
    <col min="6935" max="6935" width="13.28515625" style="7" customWidth="1"/>
    <col min="6936" max="6936" width="9.140625" style="7"/>
    <col min="6937" max="6937" width="11.7109375" style="7" customWidth="1"/>
    <col min="6938" max="6938" width="10.140625" style="7" customWidth="1"/>
    <col min="6939" max="7170" width="9.140625" style="7"/>
    <col min="7171" max="7171" width="4.5703125" style="7" customWidth="1"/>
    <col min="7172" max="7172" width="19.28515625" style="7" customWidth="1"/>
    <col min="7173" max="7173" width="15.7109375" style="7" customWidth="1"/>
    <col min="7174" max="7174" width="9.5703125" style="7" customWidth="1"/>
    <col min="7175" max="7175" width="8.7109375" style="7" customWidth="1"/>
    <col min="7176" max="7178" width="9.7109375" style="7" customWidth="1"/>
    <col min="7179" max="7179" width="11.85546875" style="7" customWidth="1"/>
    <col min="7180" max="7180" width="8.42578125" style="7" customWidth="1"/>
    <col min="7181" max="7181" width="9.140625" style="7" customWidth="1"/>
    <col min="7182" max="7182" width="5.85546875" style="7" customWidth="1"/>
    <col min="7183" max="7183" width="8.7109375" style="7" customWidth="1"/>
    <col min="7184" max="7184" width="9.85546875" style="7" customWidth="1"/>
    <col min="7185" max="7185" width="8.5703125" style="7" customWidth="1"/>
    <col min="7186" max="7186" width="8.7109375" style="7" customWidth="1"/>
    <col min="7187" max="7187" width="9.7109375" style="7" customWidth="1"/>
    <col min="7188" max="7188" width="11" style="7" customWidth="1"/>
    <col min="7189" max="7189" width="14.28515625" style="7" customWidth="1"/>
    <col min="7190" max="7190" width="12.42578125" style="7" customWidth="1"/>
    <col min="7191" max="7191" width="13.28515625" style="7" customWidth="1"/>
    <col min="7192" max="7192" width="9.140625" style="7"/>
    <col min="7193" max="7193" width="11.7109375" style="7" customWidth="1"/>
    <col min="7194" max="7194" width="10.140625" style="7" customWidth="1"/>
    <col min="7195" max="7426" width="9.140625" style="7"/>
    <col min="7427" max="7427" width="4.5703125" style="7" customWidth="1"/>
    <col min="7428" max="7428" width="19.28515625" style="7" customWidth="1"/>
    <col min="7429" max="7429" width="15.7109375" style="7" customWidth="1"/>
    <col min="7430" max="7430" width="9.5703125" style="7" customWidth="1"/>
    <col min="7431" max="7431" width="8.7109375" style="7" customWidth="1"/>
    <col min="7432" max="7434" width="9.7109375" style="7" customWidth="1"/>
    <col min="7435" max="7435" width="11.85546875" style="7" customWidth="1"/>
    <col min="7436" max="7436" width="8.42578125" style="7" customWidth="1"/>
    <col min="7437" max="7437" width="9.140625" style="7" customWidth="1"/>
    <col min="7438" max="7438" width="5.85546875" style="7" customWidth="1"/>
    <col min="7439" max="7439" width="8.7109375" style="7" customWidth="1"/>
    <col min="7440" max="7440" width="9.85546875" style="7" customWidth="1"/>
    <col min="7441" max="7441" width="8.5703125" style="7" customWidth="1"/>
    <col min="7442" max="7442" width="8.7109375" style="7" customWidth="1"/>
    <col min="7443" max="7443" width="9.7109375" style="7" customWidth="1"/>
    <col min="7444" max="7444" width="11" style="7" customWidth="1"/>
    <col min="7445" max="7445" width="14.28515625" style="7" customWidth="1"/>
    <col min="7446" max="7446" width="12.42578125" style="7" customWidth="1"/>
    <col min="7447" max="7447" width="13.28515625" style="7" customWidth="1"/>
    <col min="7448" max="7448" width="9.140625" style="7"/>
    <col min="7449" max="7449" width="11.7109375" style="7" customWidth="1"/>
    <col min="7450" max="7450" width="10.140625" style="7" customWidth="1"/>
    <col min="7451" max="7682" width="9.140625" style="7"/>
    <col min="7683" max="7683" width="4.5703125" style="7" customWidth="1"/>
    <col min="7684" max="7684" width="19.28515625" style="7" customWidth="1"/>
    <col min="7685" max="7685" width="15.7109375" style="7" customWidth="1"/>
    <col min="7686" max="7686" width="9.5703125" style="7" customWidth="1"/>
    <col min="7687" max="7687" width="8.7109375" style="7" customWidth="1"/>
    <col min="7688" max="7690" width="9.7109375" style="7" customWidth="1"/>
    <col min="7691" max="7691" width="11.85546875" style="7" customWidth="1"/>
    <col min="7692" max="7692" width="8.42578125" style="7" customWidth="1"/>
    <col min="7693" max="7693" width="9.140625" style="7" customWidth="1"/>
    <col min="7694" max="7694" width="5.85546875" style="7" customWidth="1"/>
    <col min="7695" max="7695" width="8.7109375" style="7" customWidth="1"/>
    <col min="7696" max="7696" width="9.85546875" style="7" customWidth="1"/>
    <col min="7697" max="7697" width="8.5703125" style="7" customWidth="1"/>
    <col min="7698" max="7698" width="8.7109375" style="7" customWidth="1"/>
    <col min="7699" max="7699" width="9.7109375" style="7" customWidth="1"/>
    <col min="7700" max="7700" width="11" style="7" customWidth="1"/>
    <col min="7701" max="7701" width="14.28515625" style="7" customWidth="1"/>
    <col min="7702" max="7702" width="12.42578125" style="7" customWidth="1"/>
    <col min="7703" max="7703" width="13.28515625" style="7" customWidth="1"/>
    <col min="7704" max="7704" width="9.140625" style="7"/>
    <col min="7705" max="7705" width="11.7109375" style="7" customWidth="1"/>
    <col min="7706" max="7706" width="10.140625" style="7" customWidth="1"/>
    <col min="7707" max="7938" width="9.140625" style="7"/>
    <col min="7939" max="7939" width="4.5703125" style="7" customWidth="1"/>
    <col min="7940" max="7940" width="19.28515625" style="7" customWidth="1"/>
    <col min="7941" max="7941" width="15.7109375" style="7" customWidth="1"/>
    <col min="7942" max="7942" width="9.5703125" style="7" customWidth="1"/>
    <col min="7943" max="7943" width="8.7109375" style="7" customWidth="1"/>
    <col min="7944" max="7946" width="9.7109375" style="7" customWidth="1"/>
    <col min="7947" max="7947" width="11.85546875" style="7" customWidth="1"/>
    <col min="7948" max="7948" width="8.42578125" style="7" customWidth="1"/>
    <col min="7949" max="7949" width="9.140625" style="7" customWidth="1"/>
    <col min="7950" max="7950" width="5.85546875" style="7" customWidth="1"/>
    <col min="7951" max="7951" width="8.7109375" style="7" customWidth="1"/>
    <col min="7952" max="7952" width="9.85546875" style="7" customWidth="1"/>
    <col min="7953" max="7953" width="8.5703125" style="7" customWidth="1"/>
    <col min="7954" max="7954" width="8.7109375" style="7" customWidth="1"/>
    <col min="7955" max="7955" width="9.7109375" style="7" customWidth="1"/>
    <col min="7956" max="7956" width="11" style="7" customWidth="1"/>
    <col min="7957" max="7957" width="14.28515625" style="7" customWidth="1"/>
    <col min="7958" max="7958" width="12.42578125" style="7" customWidth="1"/>
    <col min="7959" max="7959" width="13.28515625" style="7" customWidth="1"/>
    <col min="7960" max="7960" width="9.140625" style="7"/>
    <col min="7961" max="7961" width="11.7109375" style="7" customWidth="1"/>
    <col min="7962" max="7962" width="10.140625" style="7" customWidth="1"/>
    <col min="7963" max="8194" width="9.140625" style="7"/>
    <col min="8195" max="8195" width="4.5703125" style="7" customWidth="1"/>
    <col min="8196" max="8196" width="19.28515625" style="7" customWidth="1"/>
    <col min="8197" max="8197" width="15.7109375" style="7" customWidth="1"/>
    <col min="8198" max="8198" width="9.5703125" style="7" customWidth="1"/>
    <col min="8199" max="8199" width="8.7109375" style="7" customWidth="1"/>
    <col min="8200" max="8202" width="9.7109375" style="7" customWidth="1"/>
    <col min="8203" max="8203" width="11.85546875" style="7" customWidth="1"/>
    <col min="8204" max="8204" width="8.42578125" style="7" customWidth="1"/>
    <col min="8205" max="8205" width="9.140625" style="7" customWidth="1"/>
    <col min="8206" max="8206" width="5.85546875" style="7" customWidth="1"/>
    <col min="8207" max="8207" width="8.7109375" style="7" customWidth="1"/>
    <col min="8208" max="8208" width="9.85546875" style="7" customWidth="1"/>
    <col min="8209" max="8209" width="8.5703125" style="7" customWidth="1"/>
    <col min="8210" max="8210" width="8.7109375" style="7" customWidth="1"/>
    <col min="8211" max="8211" width="9.7109375" style="7" customWidth="1"/>
    <col min="8212" max="8212" width="11" style="7" customWidth="1"/>
    <col min="8213" max="8213" width="14.28515625" style="7" customWidth="1"/>
    <col min="8214" max="8214" width="12.42578125" style="7" customWidth="1"/>
    <col min="8215" max="8215" width="13.28515625" style="7" customWidth="1"/>
    <col min="8216" max="8216" width="9.140625" style="7"/>
    <col min="8217" max="8217" width="11.7109375" style="7" customWidth="1"/>
    <col min="8218" max="8218" width="10.140625" style="7" customWidth="1"/>
    <col min="8219" max="8450" width="9.140625" style="7"/>
    <col min="8451" max="8451" width="4.5703125" style="7" customWidth="1"/>
    <col min="8452" max="8452" width="19.28515625" style="7" customWidth="1"/>
    <col min="8453" max="8453" width="15.7109375" style="7" customWidth="1"/>
    <col min="8454" max="8454" width="9.5703125" style="7" customWidth="1"/>
    <col min="8455" max="8455" width="8.7109375" style="7" customWidth="1"/>
    <col min="8456" max="8458" width="9.7109375" style="7" customWidth="1"/>
    <col min="8459" max="8459" width="11.85546875" style="7" customWidth="1"/>
    <col min="8460" max="8460" width="8.42578125" style="7" customWidth="1"/>
    <col min="8461" max="8461" width="9.140625" style="7" customWidth="1"/>
    <col min="8462" max="8462" width="5.85546875" style="7" customWidth="1"/>
    <col min="8463" max="8463" width="8.7109375" style="7" customWidth="1"/>
    <col min="8464" max="8464" width="9.85546875" style="7" customWidth="1"/>
    <col min="8465" max="8465" width="8.5703125" style="7" customWidth="1"/>
    <col min="8466" max="8466" width="8.7109375" style="7" customWidth="1"/>
    <col min="8467" max="8467" width="9.7109375" style="7" customWidth="1"/>
    <col min="8468" max="8468" width="11" style="7" customWidth="1"/>
    <col min="8469" max="8469" width="14.28515625" style="7" customWidth="1"/>
    <col min="8470" max="8470" width="12.42578125" style="7" customWidth="1"/>
    <col min="8471" max="8471" width="13.28515625" style="7" customWidth="1"/>
    <col min="8472" max="8472" width="9.140625" style="7"/>
    <col min="8473" max="8473" width="11.7109375" style="7" customWidth="1"/>
    <col min="8474" max="8474" width="10.140625" style="7" customWidth="1"/>
    <col min="8475" max="8706" width="9.140625" style="7"/>
    <col min="8707" max="8707" width="4.5703125" style="7" customWidth="1"/>
    <col min="8708" max="8708" width="19.28515625" style="7" customWidth="1"/>
    <col min="8709" max="8709" width="15.7109375" style="7" customWidth="1"/>
    <col min="8710" max="8710" width="9.5703125" style="7" customWidth="1"/>
    <col min="8711" max="8711" width="8.7109375" style="7" customWidth="1"/>
    <col min="8712" max="8714" width="9.7109375" style="7" customWidth="1"/>
    <col min="8715" max="8715" width="11.85546875" style="7" customWidth="1"/>
    <col min="8716" max="8716" width="8.42578125" style="7" customWidth="1"/>
    <col min="8717" max="8717" width="9.140625" style="7" customWidth="1"/>
    <col min="8718" max="8718" width="5.85546875" style="7" customWidth="1"/>
    <col min="8719" max="8719" width="8.7109375" style="7" customWidth="1"/>
    <col min="8720" max="8720" width="9.85546875" style="7" customWidth="1"/>
    <col min="8721" max="8721" width="8.5703125" style="7" customWidth="1"/>
    <col min="8722" max="8722" width="8.7109375" style="7" customWidth="1"/>
    <col min="8723" max="8723" width="9.7109375" style="7" customWidth="1"/>
    <col min="8724" max="8724" width="11" style="7" customWidth="1"/>
    <col min="8725" max="8725" width="14.28515625" style="7" customWidth="1"/>
    <col min="8726" max="8726" width="12.42578125" style="7" customWidth="1"/>
    <col min="8727" max="8727" width="13.28515625" style="7" customWidth="1"/>
    <col min="8728" max="8728" width="9.140625" style="7"/>
    <col min="8729" max="8729" width="11.7109375" style="7" customWidth="1"/>
    <col min="8730" max="8730" width="10.140625" style="7" customWidth="1"/>
    <col min="8731" max="8962" width="9.140625" style="7"/>
    <col min="8963" max="8963" width="4.5703125" style="7" customWidth="1"/>
    <col min="8964" max="8964" width="19.28515625" style="7" customWidth="1"/>
    <col min="8965" max="8965" width="15.7109375" style="7" customWidth="1"/>
    <col min="8966" max="8966" width="9.5703125" style="7" customWidth="1"/>
    <col min="8967" max="8967" width="8.7109375" style="7" customWidth="1"/>
    <col min="8968" max="8970" width="9.7109375" style="7" customWidth="1"/>
    <col min="8971" max="8971" width="11.85546875" style="7" customWidth="1"/>
    <col min="8972" max="8972" width="8.42578125" style="7" customWidth="1"/>
    <col min="8973" max="8973" width="9.140625" style="7" customWidth="1"/>
    <col min="8974" max="8974" width="5.85546875" style="7" customWidth="1"/>
    <col min="8975" max="8975" width="8.7109375" style="7" customWidth="1"/>
    <col min="8976" max="8976" width="9.85546875" style="7" customWidth="1"/>
    <col min="8977" max="8977" width="8.5703125" style="7" customWidth="1"/>
    <col min="8978" max="8978" width="8.7109375" style="7" customWidth="1"/>
    <col min="8979" max="8979" width="9.7109375" style="7" customWidth="1"/>
    <col min="8980" max="8980" width="11" style="7" customWidth="1"/>
    <col min="8981" max="8981" width="14.28515625" style="7" customWidth="1"/>
    <col min="8982" max="8982" width="12.42578125" style="7" customWidth="1"/>
    <col min="8983" max="8983" width="13.28515625" style="7" customWidth="1"/>
    <col min="8984" max="8984" width="9.140625" style="7"/>
    <col min="8985" max="8985" width="11.7109375" style="7" customWidth="1"/>
    <col min="8986" max="8986" width="10.140625" style="7" customWidth="1"/>
    <col min="8987" max="9218" width="9.140625" style="7"/>
    <col min="9219" max="9219" width="4.5703125" style="7" customWidth="1"/>
    <col min="9220" max="9220" width="19.28515625" style="7" customWidth="1"/>
    <col min="9221" max="9221" width="15.7109375" style="7" customWidth="1"/>
    <col min="9222" max="9222" width="9.5703125" style="7" customWidth="1"/>
    <col min="9223" max="9223" width="8.7109375" style="7" customWidth="1"/>
    <col min="9224" max="9226" width="9.7109375" style="7" customWidth="1"/>
    <col min="9227" max="9227" width="11.85546875" style="7" customWidth="1"/>
    <col min="9228" max="9228" width="8.42578125" style="7" customWidth="1"/>
    <col min="9229" max="9229" width="9.140625" style="7" customWidth="1"/>
    <col min="9230" max="9230" width="5.85546875" style="7" customWidth="1"/>
    <col min="9231" max="9231" width="8.7109375" style="7" customWidth="1"/>
    <col min="9232" max="9232" width="9.85546875" style="7" customWidth="1"/>
    <col min="9233" max="9233" width="8.5703125" style="7" customWidth="1"/>
    <col min="9234" max="9234" width="8.7109375" style="7" customWidth="1"/>
    <col min="9235" max="9235" width="9.7109375" style="7" customWidth="1"/>
    <col min="9236" max="9236" width="11" style="7" customWidth="1"/>
    <col min="9237" max="9237" width="14.28515625" style="7" customWidth="1"/>
    <col min="9238" max="9238" width="12.42578125" style="7" customWidth="1"/>
    <col min="9239" max="9239" width="13.28515625" style="7" customWidth="1"/>
    <col min="9240" max="9240" width="9.140625" style="7"/>
    <col min="9241" max="9241" width="11.7109375" style="7" customWidth="1"/>
    <col min="9242" max="9242" width="10.140625" style="7" customWidth="1"/>
    <col min="9243" max="9474" width="9.140625" style="7"/>
    <col min="9475" max="9475" width="4.5703125" style="7" customWidth="1"/>
    <col min="9476" max="9476" width="19.28515625" style="7" customWidth="1"/>
    <col min="9477" max="9477" width="15.7109375" style="7" customWidth="1"/>
    <col min="9478" max="9478" width="9.5703125" style="7" customWidth="1"/>
    <col min="9479" max="9479" width="8.7109375" style="7" customWidth="1"/>
    <col min="9480" max="9482" width="9.7109375" style="7" customWidth="1"/>
    <col min="9483" max="9483" width="11.85546875" style="7" customWidth="1"/>
    <col min="9484" max="9484" width="8.42578125" style="7" customWidth="1"/>
    <col min="9485" max="9485" width="9.140625" style="7" customWidth="1"/>
    <col min="9486" max="9486" width="5.85546875" style="7" customWidth="1"/>
    <col min="9487" max="9487" width="8.7109375" style="7" customWidth="1"/>
    <col min="9488" max="9488" width="9.85546875" style="7" customWidth="1"/>
    <col min="9489" max="9489" width="8.5703125" style="7" customWidth="1"/>
    <col min="9490" max="9490" width="8.7109375" style="7" customWidth="1"/>
    <col min="9491" max="9491" width="9.7109375" style="7" customWidth="1"/>
    <col min="9492" max="9492" width="11" style="7" customWidth="1"/>
    <col min="9493" max="9493" width="14.28515625" style="7" customWidth="1"/>
    <col min="9494" max="9494" width="12.42578125" style="7" customWidth="1"/>
    <col min="9495" max="9495" width="13.28515625" style="7" customWidth="1"/>
    <col min="9496" max="9496" width="9.140625" style="7"/>
    <col min="9497" max="9497" width="11.7109375" style="7" customWidth="1"/>
    <col min="9498" max="9498" width="10.140625" style="7" customWidth="1"/>
    <col min="9499" max="9730" width="9.140625" style="7"/>
    <col min="9731" max="9731" width="4.5703125" style="7" customWidth="1"/>
    <col min="9732" max="9732" width="19.28515625" style="7" customWidth="1"/>
    <col min="9733" max="9733" width="15.7109375" style="7" customWidth="1"/>
    <col min="9734" max="9734" width="9.5703125" style="7" customWidth="1"/>
    <col min="9735" max="9735" width="8.7109375" style="7" customWidth="1"/>
    <col min="9736" max="9738" width="9.7109375" style="7" customWidth="1"/>
    <col min="9739" max="9739" width="11.85546875" style="7" customWidth="1"/>
    <col min="9740" max="9740" width="8.42578125" style="7" customWidth="1"/>
    <col min="9741" max="9741" width="9.140625" style="7" customWidth="1"/>
    <col min="9742" max="9742" width="5.85546875" style="7" customWidth="1"/>
    <col min="9743" max="9743" width="8.7109375" style="7" customWidth="1"/>
    <col min="9744" max="9744" width="9.85546875" style="7" customWidth="1"/>
    <col min="9745" max="9745" width="8.5703125" style="7" customWidth="1"/>
    <col min="9746" max="9746" width="8.7109375" style="7" customWidth="1"/>
    <col min="9747" max="9747" width="9.7109375" style="7" customWidth="1"/>
    <col min="9748" max="9748" width="11" style="7" customWidth="1"/>
    <col min="9749" max="9749" width="14.28515625" style="7" customWidth="1"/>
    <col min="9750" max="9750" width="12.42578125" style="7" customWidth="1"/>
    <col min="9751" max="9751" width="13.28515625" style="7" customWidth="1"/>
    <col min="9752" max="9752" width="9.140625" style="7"/>
    <col min="9753" max="9753" width="11.7109375" style="7" customWidth="1"/>
    <col min="9754" max="9754" width="10.140625" style="7" customWidth="1"/>
    <col min="9755" max="9986" width="9.140625" style="7"/>
    <col min="9987" max="9987" width="4.5703125" style="7" customWidth="1"/>
    <col min="9988" max="9988" width="19.28515625" style="7" customWidth="1"/>
    <col min="9989" max="9989" width="15.7109375" style="7" customWidth="1"/>
    <col min="9990" max="9990" width="9.5703125" style="7" customWidth="1"/>
    <col min="9991" max="9991" width="8.7109375" style="7" customWidth="1"/>
    <col min="9992" max="9994" width="9.7109375" style="7" customWidth="1"/>
    <col min="9995" max="9995" width="11.85546875" style="7" customWidth="1"/>
    <col min="9996" max="9996" width="8.42578125" style="7" customWidth="1"/>
    <col min="9997" max="9997" width="9.140625" style="7" customWidth="1"/>
    <col min="9998" max="9998" width="5.85546875" style="7" customWidth="1"/>
    <col min="9999" max="9999" width="8.7109375" style="7" customWidth="1"/>
    <col min="10000" max="10000" width="9.85546875" style="7" customWidth="1"/>
    <col min="10001" max="10001" width="8.5703125" style="7" customWidth="1"/>
    <col min="10002" max="10002" width="8.7109375" style="7" customWidth="1"/>
    <col min="10003" max="10003" width="9.7109375" style="7" customWidth="1"/>
    <col min="10004" max="10004" width="11" style="7" customWidth="1"/>
    <col min="10005" max="10005" width="14.28515625" style="7" customWidth="1"/>
    <col min="10006" max="10006" width="12.42578125" style="7" customWidth="1"/>
    <col min="10007" max="10007" width="13.28515625" style="7" customWidth="1"/>
    <col min="10008" max="10008" width="9.140625" style="7"/>
    <col min="10009" max="10009" width="11.7109375" style="7" customWidth="1"/>
    <col min="10010" max="10010" width="10.140625" style="7" customWidth="1"/>
    <col min="10011" max="10242" width="9.140625" style="7"/>
    <col min="10243" max="10243" width="4.5703125" style="7" customWidth="1"/>
    <col min="10244" max="10244" width="19.28515625" style="7" customWidth="1"/>
    <col min="10245" max="10245" width="15.7109375" style="7" customWidth="1"/>
    <col min="10246" max="10246" width="9.5703125" style="7" customWidth="1"/>
    <col min="10247" max="10247" width="8.7109375" style="7" customWidth="1"/>
    <col min="10248" max="10250" width="9.7109375" style="7" customWidth="1"/>
    <col min="10251" max="10251" width="11.85546875" style="7" customWidth="1"/>
    <col min="10252" max="10252" width="8.42578125" style="7" customWidth="1"/>
    <col min="10253" max="10253" width="9.140625" style="7" customWidth="1"/>
    <col min="10254" max="10254" width="5.85546875" style="7" customWidth="1"/>
    <col min="10255" max="10255" width="8.7109375" style="7" customWidth="1"/>
    <col min="10256" max="10256" width="9.85546875" style="7" customWidth="1"/>
    <col min="10257" max="10257" width="8.5703125" style="7" customWidth="1"/>
    <col min="10258" max="10258" width="8.7109375" style="7" customWidth="1"/>
    <col min="10259" max="10259" width="9.7109375" style="7" customWidth="1"/>
    <col min="10260" max="10260" width="11" style="7" customWidth="1"/>
    <col min="10261" max="10261" width="14.28515625" style="7" customWidth="1"/>
    <col min="10262" max="10262" width="12.42578125" style="7" customWidth="1"/>
    <col min="10263" max="10263" width="13.28515625" style="7" customWidth="1"/>
    <col min="10264" max="10264" width="9.140625" style="7"/>
    <col min="10265" max="10265" width="11.7109375" style="7" customWidth="1"/>
    <col min="10266" max="10266" width="10.140625" style="7" customWidth="1"/>
    <col min="10267" max="10498" width="9.140625" style="7"/>
    <col min="10499" max="10499" width="4.5703125" style="7" customWidth="1"/>
    <col min="10500" max="10500" width="19.28515625" style="7" customWidth="1"/>
    <col min="10501" max="10501" width="15.7109375" style="7" customWidth="1"/>
    <col min="10502" max="10502" width="9.5703125" style="7" customWidth="1"/>
    <col min="10503" max="10503" width="8.7109375" style="7" customWidth="1"/>
    <col min="10504" max="10506" width="9.7109375" style="7" customWidth="1"/>
    <col min="10507" max="10507" width="11.85546875" style="7" customWidth="1"/>
    <col min="10508" max="10508" width="8.42578125" style="7" customWidth="1"/>
    <col min="10509" max="10509" width="9.140625" style="7" customWidth="1"/>
    <col min="10510" max="10510" width="5.85546875" style="7" customWidth="1"/>
    <col min="10511" max="10511" width="8.7109375" style="7" customWidth="1"/>
    <col min="10512" max="10512" width="9.85546875" style="7" customWidth="1"/>
    <col min="10513" max="10513" width="8.5703125" style="7" customWidth="1"/>
    <col min="10514" max="10514" width="8.7109375" style="7" customWidth="1"/>
    <col min="10515" max="10515" width="9.7109375" style="7" customWidth="1"/>
    <col min="10516" max="10516" width="11" style="7" customWidth="1"/>
    <col min="10517" max="10517" width="14.28515625" style="7" customWidth="1"/>
    <col min="10518" max="10518" width="12.42578125" style="7" customWidth="1"/>
    <col min="10519" max="10519" width="13.28515625" style="7" customWidth="1"/>
    <col min="10520" max="10520" width="9.140625" style="7"/>
    <col min="10521" max="10521" width="11.7109375" style="7" customWidth="1"/>
    <col min="10522" max="10522" width="10.140625" style="7" customWidth="1"/>
    <col min="10523" max="10754" width="9.140625" style="7"/>
    <col min="10755" max="10755" width="4.5703125" style="7" customWidth="1"/>
    <col min="10756" max="10756" width="19.28515625" style="7" customWidth="1"/>
    <col min="10757" max="10757" width="15.7109375" style="7" customWidth="1"/>
    <col min="10758" max="10758" width="9.5703125" style="7" customWidth="1"/>
    <col min="10759" max="10759" width="8.7109375" style="7" customWidth="1"/>
    <col min="10760" max="10762" width="9.7109375" style="7" customWidth="1"/>
    <col min="10763" max="10763" width="11.85546875" style="7" customWidth="1"/>
    <col min="10764" max="10764" width="8.42578125" style="7" customWidth="1"/>
    <col min="10765" max="10765" width="9.140625" style="7" customWidth="1"/>
    <col min="10766" max="10766" width="5.85546875" style="7" customWidth="1"/>
    <col min="10767" max="10767" width="8.7109375" style="7" customWidth="1"/>
    <col min="10768" max="10768" width="9.85546875" style="7" customWidth="1"/>
    <col min="10769" max="10769" width="8.5703125" style="7" customWidth="1"/>
    <col min="10770" max="10770" width="8.7109375" style="7" customWidth="1"/>
    <col min="10771" max="10771" width="9.7109375" style="7" customWidth="1"/>
    <col min="10772" max="10772" width="11" style="7" customWidth="1"/>
    <col min="10773" max="10773" width="14.28515625" style="7" customWidth="1"/>
    <col min="10774" max="10774" width="12.42578125" style="7" customWidth="1"/>
    <col min="10775" max="10775" width="13.28515625" style="7" customWidth="1"/>
    <col min="10776" max="10776" width="9.140625" style="7"/>
    <col min="10777" max="10777" width="11.7109375" style="7" customWidth="1"/>
    <col min="10778" max="10778" width="10.140625" style="7" customWidth="1"/>
    <col min="10779" max="11010" width="9.140625" style="7"/>
    <col min="11011" max="11011" width="4.5703125" style="7" customWidth="1"/>
    <col min="11012" max="11012" width="19.28515625" style="7" customWidth="1"/>
    <col min="11013" max="11013" width="15.7109375" style="7" customWidth="1"/>
    <col min="11014" max="11014" width="9.5703125" style="7" customWidth="1"/>
    <col min="11015" max="11015" width="8.7109375" style="7" customWidth="1"/>
    <col min="11016" max="11018" width="9.7109375" style="7" customWidth="1"/>
    <col min="11019" max="11019" width="11.85546875" style="7" customWidth="1"/>
    <col min="11020" max="11020" width="8.42578125" style="7" customWidth="1"/>
    <col min="11021" max="11021" width="9.140625" style="7" customWidth="1"/>
    <col min="11022" max="11022" width="5.85546875" style="7" customWidth="1"/>
    <col min="11023" max="11023" width="8.7109375" style="7" customWidth="1"/>
    <col min="11024" max="11024" width="9.85546875" style="7" customWidth="1"/>
    <col min="11025" max="11025" width="8.5703125" style="7" customWidth="1"/>
    <col min="11026" max="11026" width="8.7109375" style="7" customWidth="1"/>
    <col min="11027" max="11027" width="9.7109375" style="7" customWidth="1"/>
    <col min="11028" max="11028" width="11" style="7" customWidth="1"/>
    <col min="11029" max="11029" width="14.28515625" style="7" customWidth="1"/>
    <col min="11030" max="11030" width="12.42578125" style="7" customWidth="1"/>
    <col min="11031" max="11031" width="13.28515625" style="7" customWidth="1"/>
    <col min="11032" max="11032" width="9.140625" style="7"/>
    <col min="11033" max="11033" width="11.7109375" style="7" customWidth="1"/>
    <col min="11034" max="11034" width="10.140625" style="7" customWidth="1"/>
    <col min="11035" max="11266" width="9.140625" style="7"/>
    <col min="11267" max="11267" width="4.5703125" style="7" customWidth="1"/>
    <col min="11268" max="11268" width="19.28515625" style="7" customWidth="1"/>
    <col min="11269" max="11269" width="15.7109375" style="7" customWidth="1"/>
    <col min="11270" max="11270" width="9.5703125" style="7" customWidth="1"/>
    <col min="11271" max="11271" width="8.7109375" style="7" customWidth="1"/>
    <col min="11272" max="11274" width="9.7109375" style="7" customWidth="1"/>
    <col min="11275" max="11275" width="11.85546875" style="7" customWidth="1"/>
    <col min="11276" max="11276" width="8.42578125" style="7" customWidth="1"/>
    <col min="11277" max="11277" width="9.140625" style="7" customWidth="1"/>
    <col min="11278" max="11278" width="5.85546875" style="7" customWidth="1"/>
    <col min="11279" max="11279" width="8.7109375" style="7" customWidth="1"/>
    <col min="11280" max="11280" width="9.85546875" style="7" customWidth="1"/>
    <col min="11281" max="11281" width="8.5703125" style="7" customWidth="1"/>
    <col min="11282" max="11282" width="8.7109375" style="7" customWidth="1"/>
    <col min="11283" max="11283" width="9.7109375" style="7" customWidth="1"/>
    <col min="11284" max="11284" width="11" style="7" customWidth="1"/>
    <col min="11285" max="11285" width="14.28515625" style="7" customWidth="1"/>
    <col min="11286" max="11286" width="12.42578125" style="7" customWidth="1"/>
    <col min="11287" max="11287" width="13.28515625" style="7" customWidth="1"/>
    <col min="11288" max="11288" width="9.140625" style="7"/>
    <col min="11289" max="11289" width="11.7109375" style="7" customWidth="1"/>
    <col min="11290" max="11290" width="10.140625" style="7" customWidth="1"/>
    <col min="11291" max="11522" width="9.140625" style="7"/>
    <col min="11523" max="11523" width="4.5703125" style="7" customWidth="1"/>
    <col min="11524" max="11524" width="19.28515625" style="7" customWidth="1"/>
    <col min="11525" max="11525" width="15.7109375" style="7" customWidth="1"/>
    <col min="11526" max="11526" width="9.5703125" style="7" customWidth="1"/>
    <col min="11527" max="11527" width="8.7109375" style="7" customWidth="1"/>
    <col min="11528" max="11530" width="9.7109375" style="7" customWidth="1"/>
    <col min="11531" max="11531" width="11.85546875" style="7" customWidth="1"/>
    <col min="11532" max="11532" width="8.42578125" style="7" customWidth="1"/>
    <col min="11533" max="11533" width="9.140625" style="7" customWidth="1"/>
    <col min="11534" max="11534" width="5.85546875" style="7" customWidth="1"/>
    <col min="11535" max="11535" width="8.7109375" style="7" customWidth="1"/>
    <col min="11536" max="11536" width="9.85546875" style="7" customWidth="1"/>
    <col min="11537" max="11537" width="8.5703125" style="7" customWidth="1"/>
    <col min="11538" max="11538" width="8.7109375" style="7" customWidth="1"/>
    <col min="11539" max="11539" width="9.7109375" style="7" customWidth="1"/>
    <col min="11540" max="11540" width="11" style="7" customWidth="1"/>
    <col min="11541" max="11541" width="14.28515625" style="7" customWidth="1"/>
    <col min="11542" max="11542" width="12.42578125" style="7" customWidth="1"/>
    <col min="11543" max="11543" width="13.28515625" style="7" customWidth="1"/>
    <col min="11544" max="11544" width="9.140625" style="7"/>
    <col min="11545" max="11545" width="11.7109375" style="7" customWidth="1"/>
    <col min="11546" max="11546" width="10.140625" style="7" customWidth="1"/>
    <col min="11547" max="11778" width="9.140625" style="7"/>
    <col min="11779" max="11779" width="4.5703125" style="7" customWidth="1"/>
    <col min="11780" max="11780" width="19.28515625" style="7" customWidth="1"/>
    <col min="11781" max="11781" width="15.7109375" style="7" customWidth="1"/>
    <col min="11782" max="11782" width="9.5703125" style="7" customWidth="1"/>
    <col min="11783" max="11783" width="8.7109375" style="7" customWidth="1"/>
    <col min="11784" max="11786" width="9.7109375" style="7" customWidth="1"/>
    <col min="11787" max="11787" width="11.85546875" style="7" customWidth="1"/>
    <col min="11788" max="11788" width="8.42578125" style="7" customWidth="1"/>
    <col min="11789" max="11789" width="9.140625" style="7" customWidth="1"/>
    <col min="11790" max="11790" width="5.85546875" style="7" customWidth="1"/>
    <col min="11791" max="11791" width="8.7109375" style="7" customWidth="1"/>
    <col min="11792" max="11792" width="9.85546875" style="7" customWidth="1"/>
    <col min="11793" max="11793" width="8.5703125" style="7" customWidth="1"/>
    <col min="11794" max="11794" width="8.7109375" style="7" customWidth="1"/>
    <col min="11795" max="11795" width="9.7109375" style="7" customWidth="1"/>
    <col min="11796" max="11796" width="11" style="7" customWidth="1"/>
    <col min="11797" max="11797" width="14.28515625" style="7" customWidth="1"/>
    <col min="11798" max="11798" width="12.42578125" style="7" customWidth="1"/>
    <col min="11799" max="11799" width="13.28515625" style="7" customWidth="1"/>
    <col min="11800" max="11800" width="9.140625" style="7"/>
    <col min="11801" max="11801" width="11.7109375" style="7" customWidth="1"/>
    <col min="11802" max="11802" width="10.140625" style="7" customWidth="1"/>
    <col min="11803" max="12034" width="9.140625" style="7"/>
    <col min="12035" max="12035" width="4.5703125" style="7" customWidth="1"/>
    <col min="12036" max="12036" width="19.28515625" style="7" customWidth="1"/>
    <col min="12037" max="12037" width="15.7109375" style="7" customWidth="1"/>
    <col min="12038" max="12038" width="9.5703125" style="7" customWidth="1"/>
    <col min="12039" max="12039" width="8.7109375" style="7" customWidth="1"/>
    <col min="12040" max="12042" width="9.7109375" style="7" customWidth="1"/>
    <col min="12043" max="12043" width="11.85546875" style="7" customWidth="1"/>
    <col min="12044" max="12044" width="8.42578125" style="7" customWidth="1"/>
    <col min="12045" max="12045" width="9.140625" style="7" customWidth="1"/>
    <col min="12046" max="12046" width="5.85546875" style="7" customWidth="1"/>
    <col min="12047" max="12047" width="8.7109375" style="7" customWidth="1"/>
    <col min="12048" max="12048" width="9.85546875" style="7" customWidth="1"/>
    <col min="12049" max="12049" width="8.5703125" style="7" customWidth="1"/>
    <col min="12050" max="12050" width="8.7109375" style="7" customWidth="1"/>
    <col min="12051" max="12051" width="9.7109375" style="7" customWidth="1"/>
    <col min="12052" max="12052" width="11" style="7" customWidth="1"/>
    <col min="12053" max="12053" width="14.28515625" style="7" customWidth="1"/>
    <col min="12054" max="12054" width="12.42578125" style="7" customWidth="1"/>
    <col min="12055" max="12055" width="13.28515625" style="7" customWidth="1"/>
    <col min="12056" max="12056" width="9.140625" style="7"/>
    <col min="12057" max="12057" width="11.7109375" style="7" customWidth="1"/>
    <col min="12058" max="12058" width="10.140625" style="7" customWidth="1"/>
    <col min="12059" max="12290" width="9.140625" style="7"/>
    <col min="12291" max="12291" width="4.5703125" style="7" customWidth="1"/>
    <col min="12292" max="12292" width="19.28515625" style="7" customWidth="1"/>
    <col min="12293" max="12293" width="15.7109375" style="7" customWidth="1"/>
    <col min="12294" max="12294" width="9.5703125" style="7" customWidth="1"/>
    <col min="12295" max="12295" width="8.7109375" style="7" customWidth="1"/>
    <col min="12296" max="12298" width="9.7109375" style="7" customWidth="1"/>
    <col min="12299" max="12299" width="11.85546875" style="7" customWidth="1"/>
    <col min="12300" max="12300" width="8.42578125" style="7" customWidth="1"/>
    <col min="12301" max="12301" width="9.140625" style="7" customWidth="1"/>
    <col min="12302" max="12302" width="5.85546875" style="7" customWidth="1"/>
    <col min="12303" max="12303" width="8.7109375" style="7" customWidth="1"/>
    <col min="12304" max="12304" width="9.85546875" style="7" customWidth="1"/>
    <col min="12305" max="12305" width="8.5703125" style="7" customWidth="1"/>
    <col min="12306" max="12306" width="8.7109375" style="7" customWidth="1"/>
    <col min="12307" max="12307" width="9.7109375" style="7" customWidth="1"/>
    <col min="12308" max="12308" width="11" style="7" customWidth="1"/>
    <col min="12309" max="12309" width="14.28515625" style="7" customWidth="1"/>
    <col min="12310" max="12310" width="12.42578125" style="7" customWidth="1"/>
    <col min="12311" max="12311" width="13.28515625" style="7" customWidth="1"/>
    <col min="12312" max="12312" width="9.140625" style="7"/>
    <col min="12313" max="12313" width="11.7109375" style="7" customWidth="1"/>
    <col min="12314" max="12314" width="10.140625" style="7" customWidth="1"/>
    <col min="12315" max="12546" width="9.140625" style="7"/>
    <col min="12547" max="12547" width="4.5703125" style="7" customWidth="1"/>
    <col min="12548" max="12548" width="19.28515625" style="7" customWidth="1"/>
    <col min="12549" max="12549" width="15.7109375" style="7" customWidth="1"/>
    <col min="12550" max="12550" width="9.5703125" style="7" customWidth="1"/>
    <col min="12551" max="12551" width="8.7109375" style="7" customWidth="1"/>
    <col min="12552" max="12554" width="9.7109375" style="7" customWidth="1"/>
    <col min="12555" max="12555" width="11.85546875" style="7" customWidth="1"/>
    <col min="12556" max="12556" width="8.42578125" style="7" customWidth="1"/>
    <col min="12557" max="12557" width="9.140625" style="7" customWidth="1"/>
    <col min="12558" max="12558" width="5.85546875" style="7" customWidth="1"/>
    <col min="12559" max="12559" width="8.7109375" style="7" customWidth="1"/>
    <col min="12560" max="12560" width="9.85546875" style="7" customWidth="1"/>
    <col min="12561" max="12561" width="8.5703125" style="7" customWidth="1"/>
    <col min="12562" max="12562" width="8.7109375" style="7" customWidth="1"/>
    <col min="12563" max="12563" width="9.7109375" style="7" customWidth="1"/>
    <col min="12564" max="12564" width="11" style="7" customWidth="1"/>
    <col min="12565" max="12565" width="14.28515625" style="7" customWidth="1"/>
    <col min="12566" max="12566" width="12.42578125" style="7" customWidth="1"/>
    <col min="12567" max="12567" width="13.28515625" style="7" customWidth="1"/>
    <col min="12568" max="12568" width="9.140625" style="7"/>
    <col min="12569" max="12569" width="11.7109375" style="7" customWidth="1"/>
    <col min="12570" max="12570" width="10.140625" style="7" customWidth="1"/>
    <col min="12571" max="12802" width="9.140625" style="7"/>
    <col min="12803" max="12803" width="4.5703125" style="7" customWidth="1"/>
    <col min="12804" max="12804" width="19.28515625" style="7" customWidth="1"/>
    <col min="12805" max="12805" width="15.7109375" style="7" customWidth="1"/>
    <col min="12806" max="12806" width="9.5703125" style="7" customWidth="1"/>
    <col min="12807" max="12807" width="8.7109375" style="7" customWidth="1"/>
    <col min="12808" max="12810" width="9.7109375" style="7" customWidth="1"/>
    <col min="12811" max="12811" width="11.85546875" style="7" customWidth="1"/>
    <col min="12812" max="12812" width="8.42578125" style="7" customWidth="1"/>
    <col min="12813" max="12813" width="9.140625" style="7" customWidth="1"/>
    <col min="12814" max="12814" width="5.85546875" style="7" customWidth="1"/>
    <col min="12815" max="12815" width="8.7109375" style="7" customWidth="1"/>
    <col min="12816" max="12816" width="9.85546875" style="7" customWidth="1"/>
    <col min="12817" max="12817" width="8.5703125" style="7" customWidth="1"/>
    <col min="12818" max="12818" width="8.7109375" style="7" customWidth="1"/>
    <col min="12819" max="12819" width="9.7109375" style="7" customWidth="1"/>
    <col min="12820" max="12820" width="11" style="7" customWidth="1"/>
    <col min="12821" max="12821" width="14.28515625" style="7" customWidth="1"/>
    <col min="12822" max="12822" width="12.42578125" style="7" customWidth="1"/>
    <col min="12823" max="12823" width="13.28515625" style="7" customWidth="1"/>
    <col min="12824" max="12824" width="9.140625" style="7"/>
    <col min="12825" max="12825" width="11.7109375" style="7" customWidth="1"/>
    <col min="12826" max="12826" width="10.140625" style="7" customWidth="1"/>
    <col min="12827" max="13058" width="9.140625" style="7"/>
    <col min="13059" max="13059" width="4.5703125" style="7" customWidth="1"/>
    <col min="13060" max="13060" width="19.28515625" style="7" customWidth="1"/>
    <col min="13061" max="13061" width="15.7109375" style="7" customWidth="1"/>
    <col min="13062" max="13062" width="9.5703125" style="7" customWidth="1"/>
    <col min="13063" max="13063" width="8.7109375" style="7" customWidth="1"/>
    <col min="13064" max="13066" width="9.7109375" style="7" customWidth="1"/>
    <col min="13067" max="13067" width="11.85546875" style="7" customWidth="1"/>
    <col min="13068" max="13068" width="8.42578125" style="7" customWidth="1"/>
    <col min="13069" max="13069" width="9.140625" style="7" customWidth="1"/>
    <col min="13070" max="13070" width="5.85546875" style="7" customWidth="1"/>
    <col min="13071" max="13071" width="8.7109375" style="7" customWidth="1"/>
    <col min="13072" max="13072" width="9.85546875" style="7" customWidth="1"/>
    <col min="13073" max="13073" width="8.5703125" style="7" customWidth="1"/>
    <col min="13074" max="13074" width="8.7109375" style="7" customWidth="1"/>
    <col min="13075" max="13075" width="9.7109375" style="7" customWidth="1"/>
    <col min="13076" max="13076" width="11" style="7" customWidth="1"/>
    <col min="13077" max="13077" width="14.28515625" style="7" customWidth="1"/>
    <col min="13078" max="13078" width="12.42578125" style="7" customWidth="1"/>
    <col min="13079" max="13079" width="13.28515625" style="7" customWidth="1"/>
    <col min="13080" max="13080" width="9.140625" style="7"/>
    <col min="13081" max="13081" width="11.7109375" style="7" customWidth="1"/>
    <col min="13082" max="13082" width="10.140625" style="7" customWidth="1"/>
    <col min="13083" max="13314" width="9.140625" style="7"/>
    <col min="13315" max="13315" width="4.5703125" style="7" customWidth="1"/>
    <col min="13316" max="13316" width="19.28515625" style="7" customWidth="1"/>
    <col min="13317" max="13317" width="15.7109375" style="7" customWidth="1"/>
    <col min="13318" max="13318" width="9.5703125" style="7" customWidth="1"/>
    <col min="13319" max="13319" width="8.7109375" style="7" customWidth="1"/>
    <col min="13320" max="13322" width="9.7109375" style="7" customWidth="1"/>
    <col min="13323" max="13323" width="11.85546875" style="7" customWidth="1"/>
    <col min="13324" max="13324" width="8.42578125" style="7" customWidth="1"/>
    <col min="13325" max="13325" width="9.140625" style="7" customWidth="1"/>
    <col min="13326" max="13326" width="5.85546875" style="7" customWidth="1"/>
    <col min="13327" max="13327" width="8.7109375" style="7" customWidth="1"/>
    <col min="13328" max="13328" width="9.85546875" style="7" customWidth="1"/>
    <col min="13329" max="13329" width="8.5703125" style="7" customWidth="1"/>
    <col min="13330" max="13330" width="8.7109375" style="7" customWidth="1"/>
    <col min="13331" max="13331" width="9.7109375" style="7" customWidth="1"/>
    <col min="13332" max="13332" width="11" style="7" customWidth="1"/>
    <col min="13333" max="13333" width="14.28515625" style="7" customWidth="1"/>
    <col min="13334" max="13334" width="12.42578125" style="7" customWidth="1"/>
    <col min="13335" max="13335" width="13.28515625" style="7" customWidth="1"/>
    <col min="13336" max="13336" width="9.140625" style="7"/>
    <col min="13337" max="13337" width="11.7109375" style="7" customWidth="1"/>
    <col min="13338" max="13338" width="10.140625" style="7" customWidth="1"/>
    <col min="13339" max="13570" width="9.140625" style="7"/>
    <col min="13571" max="13571" width="4.5703125" style="7" customWidth="1"/>
    <col min="13572" max="13572" width="19.28515625" style="7" customWidth="1"/>
    <col min="13573" max="13573" width="15.7109375" style="7" customWidth="1"/>
    <col min="13574" max="13574" width="9.5703125" style="7" customWidth="1"/>
    <col min="13575" max="13575" width="8.7109375" style="7" customWidth="1"/>
    <col min="13576" max="13578" width="9.7109375" style="7" customWidth="1"/>
    <col min="13579" max="13579" width="11.85546875" style="7" customWidth="1"/>
    <col min="13580" max="13580" width="8.42578125" style="7" customWidth="1"/>
    <col min="13581" max="13581" width="9.140625" style="7" customWidth="1"/>
    <col min="13582" max="13582" width="5.85546875" style="7" customWidth="1"/>
    <col min="13583" max="13583" width="8.7109375" style="7" customWidth="1"/>
    <col min="13584" max="13584" width="9.85546875" style="7" customWidth="1"/>
    <col min="13585" max="13585" width="8.5703125" style="7" customWidth="1"/>
    <col min="13586" max="13586" width="8.7109375" style="7" customWidth="1"/>
    <col min="13587" max="13587" width="9.7109375" style="7" customWidth="1"/>
    <col min="13588" max="13588" width="11" style="7" customWidth="1"/>
    <col min="13589" max="13589" width="14.28515625" style="7" customWidth="1"/>
    <col min="13590" max="13590" width="12.42578125" style="7" customWidth="1"/>
    <col min="13591" max="13591" width="13.28515625" style="7" customWidth="1"/>
    <col min="13592" max="13592" width="9.140625" style="7"/>
    <col min="13593" max="13593" width="11.7109375" style="7" customWidth="1"/>
    <col min="13594" max="13594" width="10.140625" style="7" customWidth="1"/>
    <col min="13595" max="13826" width="9.140625" style="7"/>
    <col min="13827" max="13827" width="4.5703125" style="7" customWidth="1"/>
    <col min="13828" max="13828" width="19.28515625" style="7" customWidth="1"/>
    <col min="13829" max="13829" width="15.7109375" style="7" customWidth="1"/>
    <col min="13830" max="13830" width="9.5703125" style="7" customWidth="1"/>
    <col min="13831" max="13831" width="8.7109375" style="7" customWidth="1"/>
    <col min="13832" max="13834" width="9.7109375" style="7" customWidth="1"/>
    <col min="13835" max="13835" width="11.85546875" style="7" customWidth="1"/>
    <col min="13836" max="13836" width="8.42578125" style="7" customWidth="1"/>
    <col min="13837" max="13837" width="9.140625" style="7" customWidth="1"/>
    <col min="13838" max="13838" width="5.85546875" style="7" customWidth="1"/>
    <col min="13839" max="13839" width="8.7109375" style="7" customWidth="1"/>
    <col min="13840" max="13840" width="9.85546875" style="7" customWidth="1"/>
    <col min="13841" max="13841" width="8.5703125" style="7" customWidth="1"/>
    <col min="13842" max="13842" width="8.7109375" style="7" customWidth="1"/>
    <col min="13843" max="13843" width="9.7109375" style="7" customWidth="1"/>
    <col min="13844" max="13844" width="11" style="7" customWidth="1"/>
    <col min="13845" max="13845" width="14.28515625" style="7" customWidth="1"/>
    <col min="13846" max="13846" width="12.42578125" style="7" customWidth="1"/>
    <col min="13847" max="13847" width="13.28515625" style="7" customWidth="1"/>
    <col min="13848" max="13848" width="9.140625" style="7"/>
    <col min="13849" max="13849" width="11.7109375" style="7" customWidth="1"/>
    <col min="13850" max="13850" width="10.140625" style="7" customWidth="1"/>
    <col min="13851" max="14082" width="9.140625" style="7"/>
    <col min="14083" max="14083" width="4.5703125" style="7" customWidth="1"/>
    <col min="14084" max="14084" width="19.28515625" style="7" customWidth="1"/>
    <col min="14085" max="14085" width="15.7109375" style="7" customWidth="1"/>
    <col min="14086" max="14086" width="9.5703125" style="7" customWidth="1"/>
    <col min="14087" max="14087" width="8.7109375" style="7" customWidth="1"/>
    <col min="14088" max="14090" width="9.7109375" style="7" customWidth="1"/>
    <col min="14091" max="14091" width="11.85546875" style="7" customWidth="1"/>
    <col min="14092" max="14092" width="8.42578125" style="7" customWidth="1"/>
    <col min="14093" max="14093" width="9.140625" style="7" customWidth="1"/>
    <col min="14094" max="14094" width="5.85546875" style="7" customWidth="1"/>
    <col min="14095" max="14095" width="8.7109375" style="7" customWidth="1"/>
    <col min="14096" max="14096" width="9.85546875" style="7" customWidth="1"/>
    <col min="14097" max="14097" width="8.5703125" style="7" customWidth="1"/>
    <col min="14098" max="14098" width="8.7109375" style="7" customWidth="1"/>
    <col min="14099" max="14099" width="9.7109375" style="7" customWidth="1"/>
    <col min="14100" max="14100" width="11" style="7" customWidth="1"/>
    <col min="14101" max="14101" width="14.28515625" style="7" customWidth="1"/>
    <col min="14102" max="14102" width="12.42578125" style="7" customWidth="1"/>
    <col min="14103" max="14103" width="13.28515625" style="7" customWidth="1"/>
    <col min="14104" max="14104" width="9.140625" style="7"/>
    <col min="14105" max="14105" width="11.7109375" style="7" customWidth="1"/>
    <col min="14106" max="14106" width="10.140625" style="7" customWidth="1"/>
    <col min="14107" max="14338" width="9.140625" style="7"/>
    <col min="14339" max="14339" width="4.5703125" style="7" customWidth="1"/>
    <col min="14340" max="14340" width="19.28515625" style="7" customWidth="1"/>
    <col min="14341" max="14341" width="15.7109375" style="7" customWidth="1"/>
    <col min="14342" max="14342" width="9.5703125" style="7" customWidth="1"/>
    <col min="14343" max="14343" width="8.7109375" style="7" customWidth="1"/>
    <col min="14344" max="14346" width="9.7109375" style="7" customWidth="1"/>
    <col min="14347" max="14347" width="11.85546875" style="7" customWidth="1"/>
    <col min="14348" max="14348" width="8.42578125" style="7" customWidth="1"/>
    <col min="14349" max="14349" width="9.140625" style="7" customWidth="1"/>
    <col min="14350" max="14350" width="5.85546875" style="7" customWidth="1"/>
    <col min="14351" max="14351" width="8.7109375" style="7" customWidth="1"/>
    <col min="14352" max="14352" width="9.85546875" style="7" customWidth="1"/>
    <col min="14353" max="14353" width="8.5703125" style="7" customWidth="1"/>
    <col min="14354" max="14354" width="8.7109375" style="7" customWidth="1"/>
    <col min="14355" max="14355" width="9.7109375" style="7" customWidth="1"/>
    <col min="14356" max="14356" width="11" style="7" customWidth="1"/>
    <col min="14357" max="14357" width="14.28515625" style="7" customWidth="1"/>
    <col min="14358" max="14358" width="12.42578125" style="7" customWidth="1"/>
    <col min="14359" max="14359" width="13.28515625" style="7" customWidth="1"/>
    <col min="14360" max="14360" width="9.140625" style="7"/>
    <col min="14361" max="14361" width="11.7109375" style="7" customWidth="1"/>
    <col min="14362" max="14362" width="10.140625" style="7" customWidth="1"/>
    <col min="14363" max="14594" width="9.140625" style="7"/>
    <col min="14595" max="14595" width="4.5703125" style="7" customWidth="1"/>
    <col min="14596" max="14596" width="19.28515625" style="7" customWidth="1"/>
    <col min="14597" max="14597" width="15.7109375" style="7" customWidth="1"/>
    <col min="14598" max="14598" width="9.5703125" style="7" customWidth="1"/>
    <col min="14599" max="14599" width="8.7109375" style="7" customWidth="1"/>
    <col min="14600" max="14602" width="9.7109375" style="7" customWidth="1"/>
    <col min="14603" max="14603" width="11.85546875" style="7" customWidth="1"/>
    <col min="14604" max="14604" width="8.42578125" style="7" customWidth="1"/>
    <col min="14605" max="14605" width="9.140625" style="7" customWidth="1"/>
    <col min="14606" max="14606" width="5.85546875" style="7" customWidth="1"/>
    <col min="14607" max="14607" width="8.7109375" style="7" customWidth="1"/>
    <col min="14608" max="14608" width="9.85546875" style="7" customWidth="1"/>
    <col min="14609" max="14609" width="8.5703125" style="7" customWidth="1"/>
    <col min="14610" max="14610" width="8.7109375" style="7" customWidth="1"/>
    <col min="14611" max="14611" width="9.7109375" style="7" customWidth="1"/>
    <col min="14612" max="14612" width="11" style="7" customWidth="1"/>
    <col min="14613" max="14613" width="14.28515625" style="7" customWidth="1"/>
    <col min="14614" max="14614" width="12.42578125" style="7" customWidth="1"/>
    <col min="14615" max="14615" width="13.28515625" style="7" customWidth="1"/>
    <col min="14616" max="14616" width="9.140625" style="7"/>
    <col min="14617" max="14617" width="11.7109375" style="7" customWidth="1"/>
    <col min="14618" max="14618" width="10.140625" style="7" customWidth="1"/>
    <col min="14619" max="14850" width="9.140625" style="7"/>
    <col min="14851" max="14851" width="4.5703125" style="7" customWidth="1"/>
    <col min="14852" max="14852" width="19.28515625" style="7" customWidth="1"/>
    <col min="14853" max="14853" width="15.7109375" style="7" customWidth="1"/>
    <col min="14854" max="14854" width="9.5703125" style="7" customWidth="1"/>
    <col min="14855" max="14855" width="8.7109375" style="7" customWidth="1"/>
    <col min="14856" max="14858" width="9.7109375" style="7" customWidth="1"/>
    <col min="14859" max="14859" width="11.85546875" style="7" customWidth="1"/>
    <col min="14860" max="14860" width="8.42578125" style="7" customWidth="1"/>
    <col min="14861" max="14861" width="9.140625" style="7" customWidth="1"/>
    <col min="14862" max="14862" width="5.85546875" style="7" customWidth="1"/>
    <col min="14863" max="14863" width="8.7109375" style="7" customWidth="1"/>
    <col min="14864" max="14864" width="9.85546875" style="7" customWidth="1"/>
    <col min="14865" max="14865" width="8.5703125" style="7" customWidth="1"/>
    <col min="14866" max="14866" width="8.7109375" style="7" customWidth="1"/>
    <col min="14867" max="14867" width="9.7109375" style="7" customWidth="1"/>
    <col min="14868" max="14868" width="11" style="7" customWidth="1"/>
    <col min="14869" max="14869" width="14.28515625" style="7" customWidth="1"/>
    <col min="14870" max="14870" width="12.42578125" style="7" customWidth="1"/>
    <col min="14871" max="14871" width="13.28515625" style="7" customWidth="1"/>
    <col min="14872" max="14872" width="9.140625" style="7"/>
    <col min="14873" max="14873" width="11.7109375" style="7" customWidth="1"/>
    <col min="14874" max="14874" width="10.140625" style="7" customWidth="1"/>
    <col min="14875" max="15106" width="9.140625" style="7"/>
    <col min="15107" max="15107" width="4.5703125" style="7" customWidth="1"/>
    <col min="15108" max="15108" width="19.28515625" style="7" customWidth="1"/>
    <col min="15109" max="15109" width="15.7109375" style="7" customWidth="1"/>
    <col min="15110" max="15110" width="9.5703125" style="7" customWidth="1"/>
    <col min="15111" max="15111" width="8.7109375" style="7" customWidth="1"/>
    <col min="15112" max="15114" width="9.7109375" style="7" customWidth="1"/>
    <col min="15115" max="15115" width="11.85546875" style="7" customWidth="1"/>
    <col min="15116" max="15116" width="8.42578125" style="7" customWidth="1"/>
    <col min="15117" max="15117" width="9.140625" style="7" customWidth="1"/>
    <col min="15118" max="15118" width="5.85546875" style="7" customWidth="1"/>
    <col min="15119" max="15119" width="8.7109375" style="7" customWidth="1"/>
    <col min="15120" max="15120" width="9.85546875" style="7" customWidth="1"/>
    <col min="15121" max="15121" width="8.5703125" style="7" customWidth="1"/>
    <col min="15122" max="15122" width="8.7109375" style="7" customWidth="1"/>
    <col min="15123" max="15123" width="9.7109375" style="7" customWidth="1"/>
    <col min="15124" max="15124" width="11" style="7" customWidth="1"/>
    <col min="15125" max="15125" width="14.28515625" style="7" customWidth="1"/>
    <col min="15126" max="15126" width="12.42578125" style="7" customWidth="1"/>
    <col min="15127" max="15127" width="13.28515625" style="7" customWidth="1"/>
    <col min="15128" max="15128" width="9.140625" style="7"/>
    <col min="15129" max="15129" width="11.7109375" style="7" customWidth="1"/>
    <col min="15130" max="15130" width="10.140625" style="7" customWidth="1"/>
    <col min="15131" max="15362" width="9.140625" style="7"/>
    <col min="15363" max="15363" width="4.5703125" style="7" customWidth="1"/>
    <col min="15364" max="15364" width="19.28515625" style="7" customWidth="1"/>
    <col min="15365" max="15365" width="15.7109375" style="7" customWidth="1"/>
    <col min="15366" max="15366" width="9.5703125" style="7" customWidth="1"/>
    <col min="15367" max="15367" width="8.7109375" style="7" customWidth="1"/>
    <col min="15368" max="15370" width="9.7109375" style="7" customWidth="1"/>
    <col min="15371" max="15371" width="11.85546875" style="7" customWidth="1"/>
    <col min="15372" max="15372" width="8.42578125" style="7" customWidth="1"/>
    <col min="15373" max="15373" width="9.140625" style="7" customWidth="1"/>
    <col min="15374" max="15374" width="5.85546875" style="7" customWidth="1"/>
    <col min="15375" max="15375" width="8.7109375" style="7" customWidth="1"/>
    <col min="15376" max="15376" width="9.85546875" style="7" customWidth="1"/>
    <col min="15377" max="15377" width="8.5703125" style="7" customWidth="1"/>
    <col min="15378" max="15378" width="8.7109375" style="7" customWidth="1"/>
    <col min="15379" max="15379" width="9.7109375" style="7" customWidth="1"/>
    <col min="15380" max="15380" width="11" style="7" customWidth="1"/>
    <col min="15381" max="15381" width="14.28515625" style="7" customWidth="1"/>
    <col min="15382" max="15382" width="12.42578125" style="7" customWidth="1"/>
    <col min="15383" max="15383" width="13.28515625" style="7" customWidth="1"/>
    <col min="15384" max="15384" width="9.140625" style="7"/>
    <col min="15385" max="15385" width="11.7109375" style="7" customWidth="1"/>
    <col min="15386" max="15386" width="10.140625" style="7" customWidth="1"/>
    <col min="15387" max="15618" width="9.140625" style="7"/>
    <col min="15619" max="15619" width="4.5703125" style="7" customWidth="1"/>
    <col min="15620" max="15620" width="19.28515625" style="7" customWidth="1"/>
    <col min="15621" max="15621" width="15.7109375" style="7" customWidth="1"/>
    <col min="15622" max="15622" width="9.5703125" style="7" customWidth="1"/>
    <col min="15623" max="15623" width="8.7109375" style="7" customWidth="1"/>
    <col min="15624" max="15626" width="9.7109375" style="7" customWidth="1"/>
    <col min="15627" max="15627" width="11.85546875" style="7" customWidth="1"/>
    <col min="15628" max="15628" width="8.42578125" style="7" customWidth="1"/>
    <col min="15629" max="15629" width="9.140625" style="7" customWidth="1"/>
    <col min="15630" max="15630" width="5.85546875" style="7" customWidth="1"/>
    <col min="15631" max="15631" width="8.7109375" style="7" customWidth="1"/>
    <col min="15632" max="15632" width="9.85546875" style="7" customWidth="1"/>
    <col min="15633" max="15633" width="8.5703125" style="7" customWidth="1"/>
    <col min="15634" max="15634" width="8.7109375" style="7" customWidth="1"/>
    <col min="15635" max="15635" width="9.7109375" style="7" customWidth="1"/>
    <col min="15636" max="15636" width="11" style="7" customWidth="1"/>
    <col min="15637" max="15637" width="14.28515625" style="7" customWidth="1"/>
    <col min="15638" max="15638" width="12.42578125" style="7" customWidth="1"/>
    <col min="15639" max="15639" width="13.28515625" style="7" customWidth="1"/>
    <col min="15640" max="15640" width="9.140625" style="7"/>
    <col min="15641" max="15641" width="11.7109375" style="7" customWidth="1"/>
    <col min="15642" max="15642" width="10.140625" style="7" customWidth="1"/>
    <col min="15643" max="15874" width="9.140625" style="7"/>
    <col min="15875" max="15875" width="4.5703125" style="7" customWidth="1"/>
    <col min="15876" max="15876" width="19.28515625" style="7" customWidth="1"/>
    <col min="15877" max="15877" width="15.7109375" style="7" customWidth="1"/>
    <col min="15878" max="15878" width="9.5703125" style="7" customWidth="1"/>
    <col min="15879" max="15879" width="8.7109375" style="7" customWidth="1"/>
    <col min="15880" max="15882" width="9.7109375" style="7" customWidth="1"/>
    <col min="15883" max="15883" width="11.85546875" style="7" customWidth="1"/>
    <col min="15884" max="15884" width="8.42578125" style="7" customWidth="1"/>
    <col min="15885" max="15885" width="9.140625" style="7" customWidth="1"/>
    <col min="15886" max="15886" width="5.85546875" style="7" customWidth="1"/>
    <col min="15887" max="15887" width="8.7109375" style="7" customWidth="1"/>
    <col min="15888" max="15888" width="9.85546875" style="7" customWidth="1"/>
    <col min="15889" max="15889" width="8.5703125" style="7" customWidth="1"/>
    <col min="15890" max="15890" width="8.7109375" style="7" customWidth="1"/>
    <col min="15891" max="15891" width="9.7109375" style="7" customWidth="1"/>
    <col min="15892" max="15892" width="11" style="7" customWidth="1"/>
    <col min="15893" max="15893" width="14.28515625" style="7" customWidth="1"/>
    <col min="15894" max="15894" width="12.42578125" style="7" customWidth="1"/>
    <col min="15895" max="15895" width="13.28515625" style="7" customWidth="1"/>
    <col min="15896" max="15896" width="9.140625" style="7"/>
    <col min="15897" max="15897" width="11.7109375" style="7" customWidth="1"/>
    <col min="15898" max="15898" width="10.140625" style="7" customWidth="1"/>
    <col min="15899" max="16130" width="9.140625" style="7"/>
    <col min="16131" max="16131" width="4.5703125" style="7" customWidth="1"/>
    <col min="16132" max="16132" width="19.28515625" style="7" customWidth="1"/>
    <col min="16133" max="16133" width="15.7109375" style="7" customWidth="1"/>
    <col min="16134" max="16134" width="9.5703125" style="7" customWidth="1"/>
    <col min="16135" max="16135" width="8.7109375" style="7" customWidth="1"/>
    <col min="16136" max="16138" width="9.7109375" style="7" customWidth="1"/>
    <col min="16139" max="16139" width="11.85546875" style="7" customWidth="1"/>
    <col min="16140" max="16140" width="8.42578125" style="7" customWidth="1"/>
    <col min="16141" max="16141" width="9.140625" style="7" customWidth="1"/>
    <col min="16142" max="16142" width="5.85546875" style="7" customWidth="1"/>
    <col min="16143" max="16143" width="8.7109375" style="7" customWidth="1"/>
    <col min="16144" max="16144" width="9.85546875" style="7" customWidth="1"/>
    <col min="16145" max="16145" width="8.5703125" style="7" customWidth="1"/>
    <col min="16146" max="16146" width="8.7109375" style="7" customWidth="1"/>
    <col min="16147" max="16147" width="9.7109375" style="7" customWidth="1"/>
    <col min="16148" max="16148" width="11" style="7" customWidth="1"/>
    <col min="16149" max="16149" width="14.28515625" style="7" customWidth="1"/>
    <col min="16150" max="16150" width="12.42578125" style="7" customWidth="1"/>
    <col min="16151" max="16151" width="13.28515625" style="7" customWidth="1"/>
    <col min="16152" max="16152" width="9.140625" style="7"/>
    <col min="16153" max="16153" width="11.7109375" style="7" customWidth="1"/>
    <col min="16154" max="16154" width="10.140625" style="7" customWidth="1"/>
    <col min="16155" max="16384" width="9.140625" style="7"/>
  </cols>
  <sheetData>
    <row r="1" spans="1:26" x14ac:dyDescent="0.2">
      <c r="A1" s="149" t="s">
        <v>108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</row>
    <row r="2" spans="1:26" ht="12.75" customHeight="1" x14ac:dyDescent="0.2">
      <c r="A2" s="92"/>
      <c r="B2" s="156" t="s">
        <v>109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92"/>
    </row>
    <row r="3" spans="1:26" ht="12.75" customHeight="1" x14ac:dyDescent="0.2">
      <c r="A3" s="92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11"/>
      <c r="U3" s="100"/>
      <c r="V3" s="100"/>
      <c r="W3" s="102" t="s">
        <v>124</v>
      </c>
    </row>
    <row r="4" spans="1:26" ht="12.75" customHeight="1" x14ac:dyDescent="0.2">
      <c r="A4" s="92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11"/>
      <c r="U4" s="100"/>
      <c r="V4" s="100"/>
      <c r="W4" s="101" t="s">
        <v>119</v>
      </c>
    </row>
    <row r="5" spans="1:26" x14ac:dyDescent="0.2">
      <c r="A5" s="63"/>
      <c r="B5" s="64"/>
      <c r="C5" s="63"/>
      <c r="D5" s="65"/>
      <c r="E5" s="66"/>
      <c r="F5" s="66"/>
      <c r="G5" s="66"/>
      <c r="H5" s="12"/>
      <c r="I5" s="8"/>
      <c r="J5" s="13"/>
      <c r="K5" s="14"/>
      <c r="L5" s="8"/>
      <c r="M5" s="8"/>
      <c r="N5" s="8"/>
      <c r="O5" s="8"/>
      <c r="P5" s="8"/>
      <c r="Q5" s="8"/>
      <c r="R5" s="8"/>
      <c r="S5" s="8"/>
      <c r="T5" s="8"/>
      <c r="U5" s="63"/>
      <c r="V5" s="63"/>
      <c r="W5" s="63"/>
    </row>
    <row r="6" spans="1:26" s="8" customFormat="1" x14ac:dyDescent="0.2">
      <c r="B6" s="64"/>
      <c r="D6" s="67"/>
      <c r="E6" s="12"/>
      <c r="F6" s="12"/>
      <c r="G6" s="12"/>
      <c r="H6" s="12"/>
      <c r="J6" s="13"/>
      <c r="K6" s="14"/>
      <c r="U6" s="154" t="s">
        <v>17</v>
      </c>
      <c r="V6" s="154"/>
      <c r="W6" s="154"/>
      <c r="Z6" s="7"/>
    </row>
    <row r="7" spans="1:26" s="8" customFormat="1" ht="30.75" customHeight="1" x14ac:dyDescent="0.2">
      <c r="A7" s="68"/>
      <c r="B7" s="78" t="s">
        <v>85</v>
      </c>
      <c r="C7" s="68"/>
      <c r="D7" s="69"/>
      <c r="E7" s="12"/>
      <c r="F7" s="12"/>
      <c r="G7" s="12"/>
      <c r="H7" s="12"/>
      <c r="J7" s="13"/>
      <c r="K7" s="14"/>
      <c r="L7" s="15"/>
      <c r="Q7" s="15"/>
      <c r="R7" s="15"/>
      <c r="S7" s="15"/>
      <c r="T7" s="15"/>
      <c r="U7" s="155" t="s">
        <v>113</v>
      </c>
      <c r="V7" s="155"/>
      <c r="W7" s="155"/>
    </row>
    <row r="8" spans="1:26" s="8" customFormat="1" ht="15.75" x14ac:dyDescent="0.25">
      <c r="A8" s="68"/>
      <c r="B8" s="64" t="s">
        <v>21</v>
      </c>
      <c r="C8" s="68"/>
      <c r="D8" s="69"/>
      <c r="E8" s="12"/>
      <c r="F8" s="12"/>
      <c r="G8" s="12"/>
      <c r="H8" s="12"/>
      <c r="J8" s="13"/>
      <c r="K8" s="14"/>
      <c r="L8" s="15"/>
      <c r="Q8" s="15"/>
      <c r="R8" s="15"/>
      <c r="S8" s="15"/>
      <c r="T8" s="15"/>
      <c r="U8" s="70"/>
      <c r="V8" s="70"/>
      <c r="W8" s="70"/>
    </row>
    <row r="9" spans="1:26" s="17" customFormat="1" x14ac:dyDescent="0.2">
      <c r="B9" s="64" t="s">
        <v>22</v>
      </c>
      <c r="R9" s="62"/>
      <c r="S9" s="62"/>
      <c r="T9" s="110"/>
      <c r="U9" s="8"/>
      <c r="V9" s="105" t="s">
        <v>76</v>
      </c>
      <c r="W9" s="15"/>
    </row>
    <row r="10" spans="1:26" s="17" customFormat="1" x14ac:dyDescent="0.2">
      <c r="B10" s="18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110"/>
      <c r="V10" s="93"/>
      <c r="W10" s="19"/>
    </row>
    <row r="11" spans="1:26" s="17" customFormat="1" x14ac:dyDescent="0.2">
      <c r="B11" s="18"/>
      <c r="D11" s="151" t="s">
        <v>102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10"/>
      <c r="V11" s="93"/>
      <c r="W11" s="19"/>
    </row>
    <row r="12" spans="1:26" s="17" customFormat="1" x14ac:dyDescent="0.2">
      <c r="B12" s="18"/>
      <c r="D12" s="151" t="s">
        <v>110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10"/>
      <c r="U12" s="20"/>
      <c r="V12" s="152"/>
      <c r="W12" s="152"/>
    </row>
    <row r="13" spans="1:26" s="17" customFormat="1" ht="16.5" customHeight="1" x14ac:dyDescent="0.2">
      <c r="A13" s="150" t="s">
        <v>0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</row>
    <row r="14" spans="1:26" s="17" customFormat="1" x14ac:dyDescent="0.2">
      <c r="B14" s="18"/>
      <c r="D14" s="151" t="s">
        <v>84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62"/>
      <c r="S14" s="62"/>
      <c r="T14" s="110"/>
      <c r="U14" s="20"/>
      <c r="V14" s="71"/>
      <c r="W14" s="71"/>
    </row>
    <row r="15" spans="1:26" s="17" customFormat="1" ht="15.75" customHeight="1" x14ac:dyDescent="0.2">
      <c r="B15" s="18"/>
      <c r="D15" s="62"/>
      <c r="E15" s="62"/>
      <c r="F15" s="62"/>
      <c r="G15" s="62"/>
      <c r="H15" s="62"/>
      <c r="I15" s="62"/>
      <c r="J15" s="72"/>
      <c r="K15" s="73"/>
      <c r="L15" s="62"/>
      <c r="M15" s="62"/>
      <c r="N15" s="62"/>
      <c r="O15" s="62"/>
      <c r="P15" s="62"/>
      <c r="Q15" s="62"/>
      <c r="R15" s="62"/>
      <c r="S15" s="62"/>
      <c r="T15" s="110"/>
      <c r="U15" s="20"/>
      <c r="V15" s="152"/>
      <c r="W15" s="152"/>
    </row>
    <row r="16" spans="1:26" s="17" customFormat="1" ht="14.25" customHeight="1" x14ac:dyDescent="0.2">
      <c r="B16" s="18"/>
      <c r="D16" s="62"/>
      <c r="E16" s="62"/>
      <c r="F16" s="62"/>
      <c r="G16" s="62"/>
      <c r="H16" s="62"/>
      <c r="I16" s="62"/>
      <c r="J16" s="72"/>
      <c r="K16" s="73"/>
      <c r="L16" s="62"/>
      <c r="M16" s="62"/>
      <c r="N16" s="62"/>
      <c r="O16" s="62"/>
      <c r="P16" s="62"/>
      <c r="Q16" s="62"/>
      <c r="R16" s="62"/>
      <c r="S16" s="62"/>
      <c r="T16" s="110"/>
      <c r="U16" s="20"/>
      <c r="V16" s="71"/>
      <c r="W16" s="71"/>
    </row>
    <row r="17" spans="1:23" s="55" customFormat="1" ht="18.75" customHeight="1" x14ac:dyDescent="0.25">
      <c r="A17" s="153" t="s">
        <v>1</v>
      </c>
      <c r="B17" s="153" t="s">
        <v>28</v>
      </c>
      <c r="C17" s="140" t="s">
        <v>2</v>
      </c>
      <c r="D17" s="140" t="s">
        <v>3</v>
      </c>
      <c r="E17" s="140" t="s">
        <v>100</v>
      </c>
      <c r="F17" s="140" t="s">
        <v>12</v>
      </c>
      <c r="G17" s="141" t="s">
        <v>30</v>
      </c>
      <c r="H17" s="141" t="s">
        <v>99</v>
      </c>
      <c r="I17" s="140" t="s">
        <v>35</v>
      </c>
      <c r="J17" s="153" t="s">
        <v>5</v>
      </c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44" t="s">
        <v>117</v>
      </c>
      <c r="W17" s="144" t="s">
        <v>6</v>
      </c>
    </row>
    <row r="18" spans="1:23" s="56" customFormat="1" ht="199.5" customHeight="1" x14ac:dyDescent="0.25">
      <c r="A18" s="153"/>
      <c r="B18" s="153"/>
      <c r="C18" s="140"/>
      <c r="D18" s="140"/>
      <c r="E18" s="140"/>
      <c r="F18" s="140"/>
      <c r="G18" s="142"/>
      <c r="H18" s="142"/>
      <c r="I18" s="140"/>
      <c r="J18" s="145" t="s">
        <v>38</v>
      </c>
      <c r="K18" s="146"/>
      <c r="L18" s="141" t="s">
        <v>90</v>
      </c>
      <c r="M18" s="141" t="s">
        <v>115</v>
      </c>
      <c r="N18" s="145" t="s">
        <v>40</v>
      </c>
      <c r="O18" s="146"/>
      <c r="P18" s="141" t="s">
        <v>94</v>
      </c>
      <c r="Q18" s="141" t="s">
        <v>8</v>
      </c>
      <c r="R18" s="141" t="s">
        <v>98</v>
      </c>
      <c r="S18" s="141" t="s">
        <v>13</v>
      </c>
      <c r="T18" s="147" t="s">
        <v>134</v>
      </c>
      <c r="U18" s="141" t="s">
        <v>112</v>
      </c>
      <c r="V18" s="144"/>
      <c r="W18" s="144"/>
    </row>
    <row r="19" spans="1:23" s="56" customFormat="1" ht="47.25" customHeight="1" x14ac:dyDescent="0.25">
      <c r="A19" s="153"/>
      <c r="B19" s="153"/>
      <c r="C19" s="140"/>
      <c r="D19" s="140"/>
      <c r="E19" s="140"/>
      <c r="F19" s="140"/>
      <c r="G19" s="143"/>
      <c r="H19" s="143"/>
      <c r="I19" s="140"/>
      <c r="J19" s="74" t="s">
        <v>9</v>
      </c>
      <c r="K19" s="75" t="s">
        <v>10</v>
      </c>
      <c r="L19" s="143"/>
      <c r="M19" s="143"/>
      <c r="N19" s="76" t="s">
        <v>9</v>
      </c>
      <c r="O19" s="75" t="s">
        <v>10</v>
      </c>
      <c r="P19" s="143"/>
      <c r="Q19" s="143"/>
      <c r="R19" s="143"/>
      <c r="S19" s="143"/>
      <c r="T19" s="148"/>
      <c r="U19" s="143"/>
      <c r="V19" s="144"/>
      <c r="W19" s="144"/>
    </row>
    <row r="20" spans="1:23" s="25" customFormat="1" ht="21" customHeight="1" x14ac:dyDescent="0.25">
      <c r="A20" s="77">
        <v>1</v>
      </c>
      <c r="B20" s="77">
        <v>2</v>
      </c>
      <c r="C20" s="77">
        <v>3</v>
      </c>
      <c r="D20" s="77">
        <v>4</v>
      </c>
      <c r="E20" s="77">
        <v>5</v>
      </c>
      <c r="F20" s="77">
        <v>6</v>
      </c>
      <c r="G20" s="77">
        <v>7</v>
      </c>
      <c r="H20" s="77">
        <v>8</v>
      </c>
      <c r="I20" s="77">
        <v>9</v>
      </c>
      <c r="J20" s="77">
        <v>10</v>
      </c>
      <c r="K20" s="77">
        <v>11</v>
      </c>
      <c r="L20" s="77">
        <v>12</v>
      </c>
      <c r="M20" s="77">
        <v>13</v>
      </c>
      <c r="N20" s="77">
        <v>14</v>
      </c>
      <c r="O20" s="77">
        <v>15</v>
      </c>
      <c r="P20" s="77">
        <v>16</v>
      </c>
      <c r="Q20" s="77">
        <v>17</v>
      </c>
      <c r="R20" s="77">
        <v>18</v>
      </c>
      <c r="S20" s="77">
        <v>19</v>
      </c>
      <c r="T20" s="112" t="s">
        <v>129</v>
      </c>
      <c r="U20" s="77">
        <v>20</v>
      </c>
      <c r="V20" s="77">
        <v>21</v>
      </c>
      <c r="W20" s="77">
        <v>22</v>
      </c>
    </row>
    <row r="21" spans="1:23" s="32" customFormat="1" ht="24" customHeight="1" x14ac:dyDescent="0.25">
      <c r="A21" s="80">
        <v>1</v>
      </c>
      <c r="B21" s="81" t="s">
        <v>28</v>
      </c>
      <c r="C21" s="75"/>
      <c r="D21" s="75">
        <v>10000</v>
      </c>
      <c r="E21" s="75">
        <v>18</v>
      </c>
      <c r="F21" s="75">
        <v>0.5</v>
      </c>
      <c r="G21" s="75">
        <f>D21/(E21*4)</f>
        <v>138.88888888888889</v>
      </c>
      <c r="H21" s="75">
        <v>18</v>
      </c>
      <c r="I21" s="75">
        <f>ROUND(G21*H21*4,2)</f>
        <v>10000</v>
      </c>
      <c r="J21" s="74">
        <v>0.15</v>
      </c>
      <c r="K21" s="75">
        <f>ROUND(J21*I21,2)</f>
        <v>1500</v>
      </c>
      <c r="L21" s="75"/>
      <c r="M21" s="75">
        <v>1200</v>
      </c>
      <c r="N21" s="75"/>
      <c r="O21" s="75"/>
      <c r="P21" s="75">
        <v>1500</v>
      </c>
      <c r="Q21" s="75"/>
      <c r="R21" s="75"/>
      <c r="S21" s="75">
        <f>ROUND(1600*F21,2)</f>
        <v>800</v>
      </c>
      <c r="T21" s="75"/>
      <c r="U21" s="82">
        <f>ROUND(I21+K21+L21+M21+O21+P21+Q21+R21+S21+T21,2)</f>
        <v>15000</v>
      </c>
      <c r="V21" s="82">
        <f>ROUND(U21*0.5,2)</f>
        <v>7500</v>
      </c>
      <c r="W21" s="82">
        <f>ROUND(U21+V21,2)</f>
        <v>22500</v>
      </c>
    </row>
    <row r="22" spans="1:23" s="32" customFormat="1" ht="24" customHeight="1" x14ac:dyDescent="0.25">
      <c r="A22" s="80">
        <v>2</v>
      </c>
      <c r="B22" s="81" t="s">
        <v>71</v>
      </c>
      <c r="C22" s="75"/>
      <c r="D22" s="75"/>
      <c r="E22" s="75"/>
      <c r="F22" s="75"/>
      <c r="G22" s="75"/>
      <c r="H22" s="75"/>
      <c r="I22" s="75"/>
      <c r="J22" s="74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82"/>
      <c r="V22" s="82"/>
      <c r="W22" s="82"/>
    </row>
    <row r="23" spans="1:23" s="54" customFormat="1" x14ac:dyDescent="0.2">
      <c r="A23" s="83"/>
      <c r="B23" s="96" t="s">
        <v>72</v>
      </c>
      <c r="C23" s="87"/>
      <c r="D23" s="94"/>
      <c r="E23" s="87"/>
      <c r="F23" s="87">
        <f>SUM(F21:F22)</f>
        <v>0.5</v>
      </c>
      <c r="G23" s="94"/>
      <c r="H23" s="87">
        <f>SUM(H21:H22)</f>
        <v>18</v>
      </c>
      <c r="I23" s="87">
        <f>SUM(I21:I22)</f>
        <v>10000</v>
      </c>
      <c r="J23" s="87"/>
      <c r="K23" s="87">
        <f>SUM(K21:K22)</f>
        <v>1500</v>
      </c>
      <c r="L23" s="87">
        <f>SUM(L21:L22)</f>
        <v>0</v>
      </c>
      <c r="M23" s="87">
        <f>SUM(M21:M22)</f>
        <v>1200</v>
      </c>
      <c r="N23" s="87"/>
      <c r="O23" s="87">
        <f t="shared" ref="O23:W23" si="0">SUM(O21:O22)</f>
        <v>0</v>
      </c>
      <c r="P23" s="87">
        <f t="shared" si="0"/>
        <v>1500</v>
      </c>
      <c r="Q23" s="87">
        <f t="shared" si="0"/>
        <v>0</v>
      </c>
      <c r="R23" s="87">
        <f t="shared" si="0"/>
        <v>0</v>
      </c>
      <c r="S23" s="87">
        <f t="shared" si="0"/>
        <v>800</v>
      </c>
      <c r="T23" s="87">
        <f t="shared" si="0"/>
        <v>0</v>
      </c>
      <c r="U23" s="87">
        <f t="shared" si="0"/>
        <v>15000</v>
      </c>
      <c r="V23" s="87">
        <f t="shared" si="0"/>
        <v>7500</v>
      </c>
      <c r="W23" s="87">
        <f t="shared" si="0"/>
        <v>22500</v>
      </c>
    </row>
    <row r="24" spans="1:23" s="54" customFormat="1" ht="12.75" customHeight="1" x14ac:dyDescent="0.2">
      <c r="A24" s="8"/>
      <c r="B24" s="91" t="s">
        <v>93</v>
      </c>
      <c r="C24" s="8"/>
      <c r="D24" s="8"/>
      <c r="E24" s="12"/>
      <c r="F24" s="12"/>
      <c r="G24" s="12"/>
      <c r="H24" s="12"/>
      <c r="I24" s="8"/>
      <c r="J24" s="13"/>
      <c r="K24" s="14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s="54" customFormat="1" ht="12.75" customHeight="1" x14ac:dyDescent="0.2">
      <c r="A25" s="8"/>
      <c r="B25" s="64"/>
      <c r="C25" s="8"/>
      <c r="D25" s="8"/>
      <c r="E25" s="12"/>
      <c r="F25" s="12"/>
      <c r="G25" s="12"/>
      <c r="H25" s="88"/>
      <c r="I25" s="88"/>
      <c r="J25" s="88"/>
      <c r="K25" s="8"/>
      <c r="L25" s="71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s="54" customFormat="1" ht="13.5" customHeight="1" x14ac:dyDescent="0.2">
      <c r="A26" s="8"/>
      <c r="B26" s="64" t="s">
        <v>89</v>
      </c>
      <c r="C26" s="8"/>
      <c r="D26" s="117"/>
      <c r="E26" s="114"/>
      <c r="F26" s="114"/>
      <c r="G26" s="116" t="s">
        <v>130</v>
      </c>
      <c r="I26" s="8"/>
      <c r="J26" s="8"/>
      <c r="K26" s="64" t="s">
        <v>88</v>
      </c>
      <c r="L26" s="8"/>
      <c r="M26" s="8"/>
      <c r="N26" s="8"/>
      <c r="O26" s="8"/>
      <c r="P26" s="8"/>
      <c r="Q26" s="114"/>
      <c r="R26" s="114"/>
      <c r="S26" s="115" t="s">
        <v>114</v>
      </c>
      <c r="T26" s="115"/>
      <c r="U26" s="119"/>
      <c r="V26" s="8"/>
      <c r="W26" s="8"/>
    </row>
    <row r="27" spans="1:23" s="54" customFormat="1" ht="12.75" customHeight="1" x14ac:dyDescent="0.2">
      <c r="A27" s="8"/>
      <c r="B27" s="64"/>
      <c r="C27" s="8"/>
      <c r="D27" s="8"/>
      <c r="E27" s="118"/>
      <c r="F27" s="118"/>
      <c r="G27" s="13"/>
      <c r="I27" s="8"/>
      <c r="J27" s="8"/>
      <c r="K27" s="64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s="54" customFormat="1" ht="15" customHeight="1" x14ac:dyDescent="0.2">
      <c r="A28" s="8"/>
      <c r="B28" s="64" t="s">
        <v>77</v>
      </c>
      <c r="C28" s="8"/>
      <c r="D28" s="8"/>
      <c r="E28" s="114"/>
      <c r="F28" s="114"/>
      <c r="G28" s="90" t="s">
        <v>78</v>
      </c>
      <c r="I28" s="8"/>
      <c r="J28" s="8"/>
      <c r="K28" s="64" t="s">
        <v>87</v>
      </c>
      <c r="L28" s="8"/>
      <c r="M28" s="8"/>
      <c r="N28" s="8"/>
      <c r="O28" s="8"/>
      <c r="P28" s="8"/>
      <c r="Q28" s="114"/>
      <c r="R28" s="114"/>
      <c r="S28" s="115" t="s">
        <v>114</v>
      </c>
      <c r="T28" s="115"/>
      <c r="U28" s="119"/>
      <c r="V28" s="8"/>
      <c r="W28" s="8"/>
    </row>
    <row r="29" spans="1:23" s="54" customFormat="1" x14ac:dyDescent="0.2">
      <c r="A29" s="8"/>
      <c r="B29" s="64"/>
      <c r="C29" s="8"/>
      <c r="D29" s="8"/>
      <c r="E29" s="118"/>
      <c r="F29" s="118"/>
      <c r="G29" s="117"/>
      <c r="H29" s="117"/>
      <c r="I29" s="8"/>
      <c r="J29" s="8"/>
      <c r="K29" s="64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s="54" customFormat="1" x14ac:dyDescent="0.2">
      <c r="A30" s="8"/>
      <c r="B30" s="64" t="s">
        <v>131</v>
      </c>
      <c r="C30" s="8"/>
      <c r="E30" s="114"/>
      <c r="F30" s="114"/>
      <c r="G30" s="90" t="s">
        <v>132</v>
      </c>
      <c r="H30" s="117"/>
      <c r="I30" s="8"/>
      <c r="J30" s="8"/>
      <c r="K30" s="64" t="s">
        <v>86</v>
      </c>
      <c r="L30" s="8"/>
      <c r="M30" s="8"/>
      <c r="N30" s="8"/>
      <c r="O30" s="8"/>
      <c r="P30" s="8"/>
      <c r="Q30" s="114"/>
      <c r="R30" s="114"/>
      <c r="S30" s="115" t="s">
        <v>114</v>
      </c>
      <c r="T30" s="115"/>
      <c r="U30" s="119"/>
      <c r="V30" s="8"/>
      <c r="W30" s="8"/>
    </row>
    <row r="31" spans="1:23" s="54" customFormat="1" x14ac:dyDescent="0.2">
      <c r="A31" s="8"/>
      <c r="B31" s="64" t="s">
        <v>133</v>
      </c>
      <c r="E31" s="57"/>
      <c r="F31" s="58"/>
      <c r="G31" s="113"/>
      <c r="H31" s="113"/>
      <c r="I31" s="14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s="54" customFormat="1" x14ac:dyDescent="0.2">
      <c r="A32" s="8"/>
      <c r="E32" s="57"/>
      <c r="F32" s="57"/>
      <c r="G32" s="113"/>
      <c r="H32" s="113"/>
      <c r="I32" s="14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2:9" s="54" customFormat="1" x14ac:dyDescent="0.2">
      <c r="E33" s="57"/>
      <c r="F33" s="57"/>
      <c r="G33" s="113"/>
      <c r="H33" s="113"/>
      <c r="I33" s="58"/>
    </row>
    <row r="34" spans="2:9" s="54" customFormat="1" x14ac:dyDescent="0.2">
      <c r="E34" s="57"/>
      <c r="F34" s="57"/>
      <c r="G34" s="113"/>
      <c r="H34" s="113"/>
      <c r="I34" s="58"/>
    </row>
    <row r="35" spans="2:9" s="54" customFormat="1" x14ac:dyDescent="0.2">
      <c r="B35" s="2"/>
      <c r="C35" s="1"/>
      <c r="D35" s="3"/>
      <c r="E35" s="4"/>
      <c r="F35" s="4"/>
      <c r="G35" s="4"/>
      <c r="H35" s="4"/>
      <c r="I35" s="58"/>
    </row>
    <row r="36" spans="2:9" s="54" customFormat="1" x14ac:dyDescent="0.2">
      <c r="B36" s="2"/>
      <c r="C36" s="7"/>
      <c r="D36" s="60"/>
      <c r="E36" s="61"/>
      <c r="F36" s="61"/>
      <c r="G36" s="61"/>
      <c r="H36" s="4"/>
      <c r="I36" s="58"/>
    </row>
  </sheetData>
  <sheetProtection selectLockedCells="1" selectUnlockedCells="1"/>
  <mergeCells count="32">
    <mergeCell ref="A13:W13"/>
    <mergeCell ref="D14:Q14"/>
    <mergeCell ref="V15:W15"/>
    <mergeCell ref="A17:A19"/>
    <mergeCell ref="B17:B19"/>
    <mergeCell ref="C17:C19"/>
    <mergeCell ref="D17:D19"/>
    <mergeCell ref="E17:E19"/>
    <mergeCell ref="F17:F19"/>
    <mergeCell ref="G17:G19"/>
    <mergeCell ref="T18:T19"/>
    <mergeCell ref="A1:W1"/>
    <mergeCell ref="B2:V2"/>
    <mergeCell ref="U6:W6"/>
    <mergeCell ref="U7:W7"/>
    <mergeCell ref="D11:S11"/>
    <mergeCell ref="V12:W12"/>
    <mergeCell ref="V17:V19"/>
    <mergeCell ref="W17:W19"/>
    <mergeCell ref="J18:K18"/>
    <mergeCell ref="L18:L19"/>
    <mergeCell ref="M18:M19"/>
    <mergeCell ref="N18:O18"/>
    <mergeCell ref="P18:P19"/>
    <mergeCell ref="Q18:Q19"/>
    <mergeCell ref="R18:R19"/>
    <mergeCell ref="S18:S19"/>
    <mergeCell ref="U18:U19"/>
    <mergeCell ref="D12:S12"/>
    <mergeCell ref="H17:H19"/>
    <mergeCell ref="I17:I19"/>
    <mergeCell ref="J17:U17"/>
  </mergeCells>
  <pageMargins left="0.31496062992125984" right="0.19685039370078741" top="0.55118110236220474" bottom="0.39370078740157483" header="0" footer="0"/>
  <pageSetup paperSize="9" scale="66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доп тариф список 1.1</vt:lpstr>
      <vt:lpstr>тариф список ПРИЛ. А</vt:lpstr>
      <vt:lpstr>тариф список ПРИЛ. Б</vt:lpstr>
      <vt:lpstr>тариф список ПРИЛ. В</vt:lpstr>
      <vt:lpstr>доп.тариф список ПРИЛ. Г</vt:lpstr>
      <vt:lpstr>доп.тариф список ПРИЛ. Д</vt:lpstr>
      <vt:lpstr>доп.тариф список ПРИЛ. Е</vt:lpstr>
      <vt:lpstr>'доп тариф список 1.1'!Excel_BuiltIn_Print_Area_4_1</vt:lpstr>
      <vt:lpstr>'доп.тариф список ПРИЛ. Г'!Excel_BuiltIn_Print_Area_4_1</vt:lpstr>
      <vt:lpstr>'доп.тариф список ПРИЛ. Д'!Excel_BuiltIn_Print_Area_4_1</vt:lpstr>
      <vt:lpstr>'доп.тариф список ПРИЛ. Е'!Excel_BuiltIn_Print_Area_4_1</vt:lpstr>
      <vt:lpstr>'тариф список ПРИЛ. А'!Excel_BuiltIn_Print_Area_4_1</vt:lpstr>
      <vt:lpstr>'тариф список ПРИЛ. Б'!Excel_BuiltIn_Print_Area_4_1</vt:lpstr>
      <vt:lpstr>'тариф список ПРИЛ. В'!Excel_BuiltIn_Print_Area_4_1</vt:lpstr>
      <vt:lpstr>'доп тариф список 1.1'!Область_печати</vt:lpstr>
      <vt:lpstr>'доп.тариф список ПРИЛ. Г'!Область_печати</vt:lpstr>
      <vt:lpstr>'доп.тариф список ПРИЛ. Д'!Область_печати</vt:lpstr>
      <vt:lpstr>'доп.тариф список ПРИЛ. Е'!Область_печати</vt:lpstr>
      <vt:lpstr>'тариф список ПРИЛ. А'!Область_печати</vt:lpstr>
      <vt:lpstr>'тариф список ПРИЛ. Б'!Область_печати</vt:lpstr>
      <vt:lpstr>'тариф список ПРИЛ. В'!Область_печати</vt:lpstr>
    </vt:vector>
  </TitlesOfParts>
  <Company>ВГУЭС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Бедрачук Илья</dc:creator>
  <cp:lastModifiedBy>Сайчук Денис</cp:lastModifiedBy>
  <cp:lastPrinted>2016-10-17T00:45:07Z</cp:lastPrinted>
  <dcterms:created xsi:type="dcterms:W3CDTF">2016-08-04T02:13:29Z</dcterms:created>
  <dcterms:modified xsi:type="dcterms:W3CDTF">2019-09-09T04:27:07Z</dcterms:modified>
</cp:coreProperties>
</file>